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965" documentId="120_S{2AC9BD13-BADA-5192-A53E-5A8FF88502F6}" xr6:coauthVersionLast="47" xr6:coauthVersionMax="47" xr10:uidLastSave="{582AA3E2-72A8-4C8F-81FA-95E9B5FC03F9}"/>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<sst xmlns="http://schemas.openxmlformats.org/spreadsheetml/2006/main" count="180286" uniqueCount="39128">
  <si>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</si>
  <si>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</si>
  <si>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</si>
  <si>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</si>
  <si>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</si>
  <si>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</si>
  <si>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</si>
  <si>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</si>
  <si>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</si>
  <si>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</si>
  <si>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</si>
  <si>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</si>
  <si>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</si>
  <si>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</si>
  <si>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</si>
  <si>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</si>
  <si>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</si>
  <si>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</si>
  <si>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</si>
  <si>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</si>
  <si>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</si>
  <si>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</si>
  <si>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</si>
  <si>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</si>
  <si>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</si>
  <si>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</si>
  <si>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</si>
  <si>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</si>
  <si>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</si>
  <si>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</si>
  <si>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</si>
  <si>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</si>
  <si>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</si>
  <si>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</si>
  <si>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</si>
  <si>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</si>
  <si>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</si>
  <si>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</si>
  <si>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</si>
  <si>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</si>
  <si>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</si>
  <si>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</si>
  <si>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</si>
  <si>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</si>
  <si>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</si>
  <si>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</si>
  <si>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</si>
  <si>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</si>
  <si>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</si>
  <si>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</si>
  <si>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</si>
  <si>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</si>
  <si>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</si>
  <si>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</si>
  <si>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</si>
  <si>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</si>
  <si>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</si>
  <si>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</si>
  <si>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</si>
  <si>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</si>
  <si>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</si>
  <si>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</si>
  <si>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</si>
  <si>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</si>
  <si>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</si>
  <si>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</si>
  <si>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</si>
  <si>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</si>
  <si>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</si>
  <si>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</si>
  <si>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</si>
  <si>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</si>
  <si>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</si>
  <si>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</si>
  <si>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</si>
  <si>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</si>
  <si>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</si>
  <si>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</si>
  <si>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</si>
  <si>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</si>
  <si>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</si>
  <si>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</si>
  <si>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</si>
  <si>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</si>
  <si>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</si>
  <si>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</si>
  <si>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</si>
  <si>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</si>
  <si>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</si>
  <si>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</si>
  <si>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</si>
  <si>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</si>
  <si>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</si>
  <si>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</si>
  <si>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</si>
  <si>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</si>
  <si>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</si>
  <si>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</si>
  <si>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</si>
  <si>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</si>
  <si>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</si>
  <si>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</si>
  <si>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</si>
  <si>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</si>
  <si>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</si>
  <si>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</si>
  <si>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</si>
  <si>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</si>
  <si>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</si>
  <si>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</si>
  <si>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</si>
  <si>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</si>
  <si>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</si>
  <si>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</si>
  <si>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</si>
  <si>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</si>
  <si>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</si>
  <si>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</si>
  <si>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</si>
  <si>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</si>
  <si>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</si>
  <si>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</si>
  <si>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</si>
  <si>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</si>
  <si>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</si>
  <si>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</si>
  <si>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</si>
  <si>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</si>
  <si>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</si>
  <si>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</si>
  <si>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</si>
  <si>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</si>
  <si>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</si>
  <si>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</si>
  <si>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</si>
  <si>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</si>
  <si>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</si>
  <si>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</si>
  <si>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</si>
  <si>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</si>
  <si>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</si>
  <si>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</si>
  <si>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</si>
  <si>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</si>
  <si>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</si>
  <si>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</si>
  <si>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</si>
  <si>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</si>
  <si>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</si>
  <si>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</si>
  <si>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</si>
  <si>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</si>
  <si>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</si>
  <si>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</si>
  <si>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</si>
  <si>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</si>
  <si>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</si>
  <si>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</si>
  <si>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</si>
  <si>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</si>
  <si>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</si>
  <si>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</si>
  <si>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</si>
  <si>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</si>
  <si>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</si>
  <si>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</si>
  <si>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</si>
  <si>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</si>
  <si>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</si>
  <si>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</si>
  <si>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</si>
  <si>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</si>
  <si>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</si>
  <si>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</si>
  <si>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</si>
  <si>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</si>
  <si>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</si>
  <si>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</si>
  <si>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</si>
  <si>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</si>
  <si>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</si>
  <si>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</si>
  <si>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</si>
  <si>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</si>
  <si>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</si>
  <si>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</si>
  <si>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</si>
  <si>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</si>
  <si>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</si>
  <si>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</si>
  <si>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</si>
  <si>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</si>
  <si>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</si>
  <si>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</si>
  <si>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</si>
  <si>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</si>
  <si>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</si>
  <si>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</si>
  <si>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</si>
  <si>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</si>
  <si>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</si>
  <si>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</si>
  <si>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</si>
  <si>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</si>
  <si>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</si>
  <si>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</si>
  <si>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</si>
  <si>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</si>
  <si>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</si>
  <si>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</si>
  <si>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</si>
  <si>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</si>
  <si>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</si>
  <si>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</si>
  <si>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</si>
  <si>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</si>
  <si>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</si>
  <si>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</si>
  <si>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</si>
  <si>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</si>
  <si>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</si>
  <si>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</si>
  <si>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</si>
  <si>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</si>
  <si>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</si>
  <si>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</si>
  <si>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</si>
  <si>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</si>
  <si>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</si>
  <si>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</si>
  <si>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</si>
  <si>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</si>
  <si>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</si>
  <si>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</si>
  <si>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</si>
  <si>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</si>
  <si>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</si>
  <si>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</si>
  <si>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</si>
  <si>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</si>
  <si>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</si>
  <si>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</si>
  <si>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</si>
  <si>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</si>
  <si>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</si>
  <si>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</si>
  <si>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</si>
  <si>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</si>
  <si>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</si>
  <si>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</si>
  <si>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</si>
  <si>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</si>
  <si>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</si>
  <si>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</si>
  <si>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</si>
  <si>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</si>
  <si>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</si>
  <si>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</si>
  <si>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</si>
  <si>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</si>
  <si>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</si>
  <si>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</si>
  <si>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</si>
  <si>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</si>
  <si>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</si>
  <si>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</si>
  <si>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</si>
  <si>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</si>
  <si>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</si>
  <si>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</si>
  <si>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</si>
  <si>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</si>
  <si>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</si>
  <si>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</si>
  <si>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</si>
  <si>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</si>
  <si>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</si>
  <si>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</si>
  <si>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</si>
  <si>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</si>
  <si>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</si>
  <si>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</si>
  <si>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</si>
  <si>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</si>
  <si>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</si>
  <si>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</si>
  <si>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</si>
  <si>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</si>
  <si>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</si>
  <si>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</si>
  <si>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</si>
  <si>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</si>
  <si>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</si>
  <si>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</si>
  <si>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</si>
  <si>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</si>
  <si>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</si>
  <si>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</si>
  <si>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</si>
  <si>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</si>
  <si>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</si>
  <si>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</si>
  <si>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</si>
  <si>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</si>
  <si>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</si>
  <si>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</si>
  <si>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</si>
  <si>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</si>
  <si>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</si>
  <si>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</si>
  <si>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</si>
  <si>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</si>
  <si>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</si>
  <si>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</si>
  <si>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</si>
  <si>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</si>
  <si>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</si>
  <si>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</si>
  <si>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</si>
  <si>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</si>
  <si>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</si>
  <si>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</si>
  <si>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</si>
  <si>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</si>
  <si>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</si>
  <si>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</si>
  <si>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</si>
  <si>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</si>
  <si>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</si>
  <si>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</si>
  <si>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</si>
  <si>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</si>
  <si>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</si>
  <si>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</si>
  <si>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</si>
  <si>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</si>
  <si>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</si>
  <si>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</si>
  <si>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</si>
  <si>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</si>
  <si>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</si>
  <si>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</si>
  <si>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</si>
  <si>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</si>
  <si>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</si>
  <si>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</si>
  <si>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</si>
  <si>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</si>
  <si>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</si>
  <si>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</si>
  <si>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</si>
  <si>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</si>
  <si>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</si>
  <si>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</si>
  <si>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</si>
  <si>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</si>
  <si>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</si>
  <si>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</si>
  <si>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</si>
  <si>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</si>
  <si>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</si>
  <si>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</si>
  <si>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</si>
  <si>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</si>
  <si>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</si>
  <si>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</si>
  <si>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</si>
  <si>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</si>
  <si>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</si>
  <si>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</si>
  <si>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</si>
  <si>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</si>
  <si>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</si>
  <si>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</si>
  <si>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</si>
  <si>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</si>
  <si>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</si>
  <si>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</si>
  <si>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</si>
  <si>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</si>
  <si>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</si>
  <si>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</si>
  <si>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</si>
  <si>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</si>
  <si>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</si>
  <si>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</si>
  <si>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</si>
  <si>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</si>
  <si>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</si>
  <si>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</si>
  <si>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</si>
  <si>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</si>
  <si>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</si>
  <si>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</si>
  <si>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</si>
  <si>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</si>
  <si>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</si>
  <si>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</si>
  <si>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</si>
  <si>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</si>
  <si>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</si>
  <si>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</si>
  <si>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</si>
  <si>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</si>
  <si>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</si>
  <si>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</si>
  <si>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</si>
  <si>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</si>
  <si>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</si>
  <si>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</si>
  <si>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</si>
  <si>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</si>
  <si>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</si>
  <si>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</si>
  <si>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</si>
  <si>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</si>
  <si>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</si>
  <si>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</si>
  <si>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</si>
  <si>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</si>
  <si>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</si>
  <si>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</si>
  <si>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</si>
  <si>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</si>
  <si>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</si>
  <si>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</si>
  <si>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</si>
  <si>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</si>
  <si>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</si>
  <si>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</si>
  <si>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</si>
  <si>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</si>
  <si>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</si>
  <si>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</si>
  <si>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</si>
  <si>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</si>
  <si>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</si>
  <si>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</si>
  <si>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</si>
  <si>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</si>
  <si>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</si>
  <si>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</si>
  <si>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</si>
  <si>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</si>
  <si>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</si>
  <si>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</si>
  <si>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</si>
  <si>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</si>
  <si>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</si>
  <si>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</si>
  <si>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</si>
  <si>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</si>
  <si>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</si>
  <si>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</si>
  <si>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</si>
  <si>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</si>
  <si>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</si>
  <si>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</si>
  <si>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</si>
  <si>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</si>
  <si>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</si>
  <si>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</si>
  <si>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</si>
  <si>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</si>
  <si>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</si>
  <si>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</si>
  <si>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</si>
  <si>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</si>
  <si>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</si>
  <si>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</si>
  <si>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</si>
  <si>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</si>
  <si>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</si>
  <si>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</si>
  <si>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</si>
  <si>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</si>
  <si>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</si>
  <si>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</si>
  <si>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</si>
  <si>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</si>
  <si>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</si>
  <si>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</si>
  <si>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</si>
  <si>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</si>
  <si>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</si>
  <si>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</si>
  <si>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</si>
  <si>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</si>
  <si>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</si>
  <si>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</si>
  <si>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</si>
  <si>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</si>
  <si>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</si>
  <si>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</si>
  <si>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</si>
  <si>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</si>
  <si>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</si>
  <si>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</si>
  <si>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</si>
  <si>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</si>
  <si>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</si>
  <si>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</si>
  <si>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</si>
  <si>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</si>
  <si>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</si>
  <si>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</si>
  <si>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</si>
  <si>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</si>
  <si>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</si>
  <si>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</si>
  <si>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</si>
  <si>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</si>
  <si>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</si>
  <si>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</si>
  <si>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</si>
  <si>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</si>
  <si>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</si>
  <si>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</si>
  <si>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</si>
  <si>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</si>
  <si>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</si>
  <si>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</si>
  <si>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</si>
  <si>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</si>
  <si>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</si>
  <si>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</si>
  <si>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</si>
  <si>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</si>
  <si>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</si>
  <si>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</si>
  <si>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</si>
  <si>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</si>
  <si>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</si>
  <si>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</si>
  <si>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</si>
  <si>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</si>
  <si>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</si>
  <si>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</si>
  <si>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</si>
  <si>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</si>
  <si>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</si>
  <si>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</si>
  <si>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</si>
  <si>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</si>
  <si>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</si>
  <si>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</si>
  <si>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</si>
  <si>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</si>
  <si>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</si>
  <si>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</si>
  <si>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</si>
  <si>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</si>
  <si>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</si>
  <si>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</si>
  <si>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</si>
  <si>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</si>
  <si>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</si>
  <si>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</si>
  <si>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</si>
  <si>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</si>
  <si>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</si>
  <si>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</si>
  <si>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</si>
  <si>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</si>
  <si>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</si>
  <si>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</si>
  <si>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</si>
  <si>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</si>
  <si>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</si>
  <si>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</si>
  <si>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</si>
  <si>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</si>
  <si>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</si>
  <si>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</si>
  <si>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</si>
  <si>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</si>
  <si>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</si>
  <si>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</si>
  <si>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</si>
  <si>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</si>
  <si>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</si>
  <si>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</si>
  <si>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</si>
  <si>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</si>
  <si>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</si>
  <si>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</si>
  <si>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</si>
  <si>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</si>
  <si>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</si>
  <si>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</si>
  <si>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</si>
  <si>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</si>
  <si>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</si>
  <si>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</si>
  <si>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</si>
  <si>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</si>
  <si>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</si>
  <si>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</si>
  <si>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</si>
  <si>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</si>
  <si>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</si>
  <si>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</si>
  <si>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</si>
  <si>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</si>
  <si>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</si>
  <si>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</si>
  <si>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</si>
  <si>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</si>
  <si>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</si>
  <si>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</si>
  <si>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</si>
  <si>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</si>
  <si>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</si>
  <si>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</si>
  <si>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</si>
  <si>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</si>
  <si>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</si>
  <si>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</si>
  <si>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</si>
  <si>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</si>
  <si>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</si>
  <si>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</si>
  <si>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</si>
  <si>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</si>
  <si>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</si>
  <si>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</si>
  <si>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</si>
  <si>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</si>
  <si>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</si>
  <si>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</si>
  <si>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</si>
  <si>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</si>
  <si>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</si>
  <si>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</si>
  <si>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</si>
  <si>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</si>
  <si>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</si>
  <si>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</si>
  <si>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</si>
  <si>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</si>
  <si>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</si>
  <si>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</si>
  <si>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</si>
  <si>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</si>
  <si>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</si>
  <si>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</si>
  <si>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</si>
  <si>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</si>
  <si>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</si>
  <si>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</si>
  <si>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</si>
  <si>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</si>
  <si>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</si>
  <si>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</si>
  <si>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</si>
  <si>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</si>
  <si>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</si>
  <si>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</si>
  <si>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</si>
  <si>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</si>
  <si>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</si>
  <si>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</si>
  <si>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</si>
  <si>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</si>
  <si>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</si>
  <si>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</si>
  <si>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</si>
  <si>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</si>
  <si>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</si>
  <si>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</si>
  <si>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</si>
  <si>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</si>
  <si>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</si>
  <si>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</si>
  <si>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</si>
  <si>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</si>
  <si>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</si>
  <si>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</si>
  <si>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</si>
  <si>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</si>
  <si>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</si>
  <si>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</si>
  <si>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</si>
  <si>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</si>
  <si>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</si>
  <si>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</si>
  <si>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</si>
  <si>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</si>
  <si>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</si>
  <si>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</si>
  <si>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</si>
  <si>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</si>
  <si>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</si>
  <si>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</si>
  <si>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</si>
  <si>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</si>
  <si>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</si>
  <si>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</si>
  <si>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</si>
  <si>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</si>
  <si>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</si>
  <si>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</si>
  <si>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</si>
  <si>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</si>
  <si>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</si>
  <si>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</si>
  <si>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</si>
  <si>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</si>
  <si>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</si>
  <si>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</si>
  <si>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</si>
  <si>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</si>
  <si>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</si>
  <si>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</si>
  <si>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</si>
  <si>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</si>
  <si>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</si>
  <si>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</si>
  <si>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</si>
  <si>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</si>
  <si>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</si>
  <si>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</si>
  <si>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</si>
  <si>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</si>
  <si>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</si>
  <si>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</si>
  <si>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</si>
  <si>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</si>
  <si>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</si>
  <si>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</si>
  <si>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</si>
  <si>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</si>
  <si>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</si>
  <si>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</si>
  <si>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</si>
  <si>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</si>
  <si>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</si>
  <si>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</si>
  <si>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</si>
  <si>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</si>
  <si>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</si>
  <si>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</si>
  <si>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</si>
  <si>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</si>
  <si>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</si>
  <si>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</si>
  <si>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</si>
  <si>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</si>
  <si>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</si>
  <si>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</si>
  <si>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</si>
  <si>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</si>
  <si>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</si>
  <si>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</si>
  <si>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</si>
  <si>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</si>
  <si>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</si>
  <si>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</si>
  <si>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</si>
  <si>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</si>
  <si>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</si>
  <si>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</si>
  <si>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</si>
  <si>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</si>
  <si>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</si>
  <si>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</si>
  <si>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</si>
  <si>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</si>
  <si>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</si>
  <si>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</si>
  <si>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</si>
  <si>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</si>
  <si>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</si>
  <si>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</si>
  <si>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</si>
  <si>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</si>
  <si>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</si>
  <si>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</si>
  <si>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</si>
  <si>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</si>
  <si>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</si>
  <si>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</si>
  <si>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</si>
  <si>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</si>
  <si>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</si>
  <si>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</si>
  <si>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</si>
  <si>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</si>
  <si>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</si>
  <si>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</si>
  <si>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</si>
  <si>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</si>
  <si>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</si>
  <si>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</si>
  <si>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</si>
  <si>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</si>
  <si>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</si>
  <si>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</si>
  <si>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</si>
  <si>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</si>
  <si>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</si>
  <si>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</si>
  <si>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</si>
  <si>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</si>
  <si>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</si>
  <si>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</si>
  <si>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</si>
  <si>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</si>
  <si>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</si>
  <si>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</si>
  <si>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</si>
  <si>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</si>
  <si>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</si>
  <si>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</si>
  <si>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</si>
  <si>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</si>
  <si>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</si>
  <si>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</si>
  <si>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</si>
  <si>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</si>
  <si>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</si>
  <si>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</si>
  <si>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</si>
  <si>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</si>
  <si>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</si>
  <si>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</si>
  <si>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</si>
  <si>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</si>
  <si>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</si>
  <si>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</si>
  <si>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</si>
  <si>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</si>
  <si>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</si>
  <si>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</si>
  <si>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</si>
  <si>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</si>
  <si>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</si>
  <si>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</si>
  <si>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</si>
  <si>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</si>
  <si>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</si>
  <si>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</si>
  <si>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</si>
  <si>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</si>
  <si>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</si>
  <si>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</si>
  <si>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</si>
  <si>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</si>
  <si>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</si>
  <si>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</si>
  <si>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</si>
  <si>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</si>
  <si>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</si>
  <si>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</si>
  <si>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</si>
  <si>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</si>
  <si>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</si>
  <si>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</si>
  <si>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</si>
  <si>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</si>
  <si>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</si>
  <si>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</si>
  <si>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</si>
  <si>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</si>
  <si>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</si>
  <si>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</si>
  <si>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</si>
  <si>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</si>
  <si>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</si>
  <si>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</si>
  <si>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</si>
  <si>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</si>
  <si>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</si>
  <si>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</si>
  <si>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</si>
  <si>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</si>
  <si>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</si>
  <si>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</si>
  <si>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</si>
  <si>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</si>
  <si>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</si>
  <si>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</si>
  <si>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</si>
  <si>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</si>
  <si>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</si>
  <si>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</si>
  <si>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</si>
  <si>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</si>
  <si>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</si>
  <si>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</si>
  <si>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</si>
  <si>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</si>
  <si>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</si>
  <si>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</si>
  <si>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</si>
  <si>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</si>
  <si>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</si>
  <si>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</si>
  <si>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</si>
  <si>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</si>
  <si>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</si>
  <si>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</si>
  <si>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</si>
  <si>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</si>
  <si>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</si>
  <si>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</si>
  <si>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</si>
  <si>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</si>
  <si>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</si>
  <si>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</si>
  <si>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</si>
  <si>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</si>
  <si>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</si>
  <si>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</si>
  <si>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</si>
  <si>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</si>
  <si>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</si>
  <si>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</si>
  <si>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</si>
  <si>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</si>
  <si>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</si>
  <si>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</si>
  <si>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</si>
  <si>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</si>
  <si>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</si>
  <si>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</si>
  <si>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</si>
  <si>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</si>
  <si>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</si>
  <si>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</si>
  <si>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</si>
  <si>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</si>
  <si>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</si>
  <si>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</si>
  <si>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</si>
  <si>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</si>
  <si>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</si>
  <si>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</si>
  <si>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</si>
  <si>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</si>
  <si>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</si>
  <si>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</si>
  <si>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</si>
  <si>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</si>
  <si>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</si>
  <si>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</si>
  <si>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</si>
  <si>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</si>
  <si>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</si>
  <si>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</si>
  <si>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</si>
  <si>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</si>
  <si>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</si>
  <si>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</si>
  <si>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</si>
  <si>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</si>
  <si>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</si>
  <si>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</si>
  <si>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</si>
  <si>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</si>
  <si>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</si>
  <si>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</si>
  <si>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</si>
  <si>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</si>
  <si>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</si>
  <si>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</si>
  <si>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</si>
  <si>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</si>
  <si>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</si>
  <si>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</si>
  <si>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</si>
  <si>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</si>
  <si>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</si>
  <si>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</si>
  <si>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</si>
  <si>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</si>
  <si>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</si>
  <si>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</si>
  <si>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</si>
  <si>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</si>
  <si>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</si>
  <si>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</si>
  <si>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</si>
  <si>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</si>
  <si>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</si>
  <si>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</si>
  <si>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</si>
  <si>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</si>
  <si>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</si>
  <si>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</si>
  <si>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</si>
  <si>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</si>
  <si>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</si>
  <si>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</si>
  <si>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</si>
  <si>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</si>
  <si>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</si>
  <si>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</si>
  <si>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</si>
  <si>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</si>
  <si>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</si>
  <si>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</si>
  <si>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</si>
  <si>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</si>
  <si>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</si>
  <si>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</si>
  <si>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</si>
  <si>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</si>
  <si>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</si>
  <si>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</si>
  <si>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</si>
  <si>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</si>
  <si>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</si>
  <si>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</si>
  <si>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</si>
  <si>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</si>
  <si>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</si>
  <si>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</si>
  <si>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</si>
  <si>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</si>
  <si>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</si>
  <si>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</si>
  <si>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</si>
  <si>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</si>
  <si>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</si>
  <si>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</si>
  <si>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</si>
  <si>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</si>
  <si>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</si>
  <si>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</si>
  <si>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</si>
  <si>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</si>
  <si>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</si>
  <si>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</si>
  <si>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</si>
  <si>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</si>
  <si>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</si>
  <si>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</si>
  <si>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</si>
  <si>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</si>
  <si>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</si>
  <si>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</si>
  <si>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</si>
  <si>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</si>
  <si>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</si>
  <si>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</si>
  <si>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</si>
  <si>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</si>
  <si>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</si>
  <si>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</si>
  <si>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</si>
  <si>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</si>
  <si>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</si>
  <si>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</si>
  <si>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</si>
  <si>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</si>
  <si>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</si>
  <si>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</si>
  <si>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</si>
  <si>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</si>
  <si>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</si>
  <si>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</si>
  <si>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</si>
  <si>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</si>
  <si>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</si>
  <si>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</si>
  <si>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</si>
  <si>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</si>
  <si>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</si>
  <si>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</si>
  <si>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</si>
  <si>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</si>
  <si>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</si>
  <si>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</si>
  <si>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</si>
  <si>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</si>
  <si>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</si>
  <si>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</si>
  <si>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</si>
  <si>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</si>
  <si>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</si>
  <si>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</si>
  <si>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</si>
  <si>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</si>
  <si>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</si>
  <si>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</si>
  <si>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</si>
  <si>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</si>
  <si>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</si>
  <si>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</si>
  <si>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</si>
  <si>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</si>
  <si>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</si>
  <si>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</si>
  <si>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</si>
  <si>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</si>
  <si>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</si>
  <si>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</si>
  <si>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</si>
  <si>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</si>
  <si>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</si>
  <si>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</si>
  <si>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</si>
  <si>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</si>
  <si>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</si>
  <si>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</si>
  <si>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</si>
  <si>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</si>
  <si>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</si>
  <si>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</si>
  <si>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</si>
  <si>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</si>
  <si>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</si>
  <si>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</si>
  <si>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</si>
  <si>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</si>
  <si>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</si>
  <si>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</si>
  <si>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</si>
  <si>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</si>
  <si>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</si>
  <si>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</si>
  <si>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</si>
  <si>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</si>
  <si>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</si>
  <si>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</si>
  <si>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</si>
  <si>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</si>
  <si>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</si>
  <si>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</si>
  <si>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</si>
  <si>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</si>
  <si>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</si>
  <si>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</si>
  <si>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</si>
  <si>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</si>
  <si>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</si>
  <si>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</si>
  <si>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</si>
  <si>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</si>
  <si>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</si>
  <si>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</si>
  <si>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</si>
  <si>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</si>
  <si>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</si>
  <si>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</si>
  <si>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</si>
  <si>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</si>
  <si>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</si>
  <si>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</si>
  <si>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</si>
  <si>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</si>
  <si>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</si>
  <si>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</si>
  <si>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</si>
  <si>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</si>
  <si>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</si>
  <si>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</si>
  <si>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</si>
  <si>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</si>
  <si>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</si>
  <si>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</si>
  <si>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</si>
  <si>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</si>
  <si>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</si>
  <si>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</si>
  <si>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</si>
  <si>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</si>
  <si>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</si>
  <si>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</si>
  <si>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</si>
  <si>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</si>
  <si>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</si>
  <si>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</si>
  <si>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</si>
  <si>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</si>
  <si>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</si>
  <si>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</si>
  <si>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</si>
  <si>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</si>
  <si>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</si>
  <si>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</si>
  <si>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</si>
  <si>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</si>
  <si>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</si>
  <si>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</si>
  <si>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</si>
  <si>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</si>
  <si>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</si>
  <si>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</si>
  <si>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</si>
  <si>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</si>
  <si>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</si>
  <si>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</si>
  <si>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</si>
  <si>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</si>
  <si>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</si>
  <si>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</si>
  <si>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</si>
  <si>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</si>
  <si>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</si>
  <si>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</si>
  <si>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</si>
  <si>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</si>
  <si>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</si>
  <si>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</si>
  <si>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</si>
  <si>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</si>
  <si>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</si>
  <si>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</si>
  <si>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</si>
  <si>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</si>
  <si>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</si>
  <si>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</si>
  <si>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</si>
  <si>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</si>
  <si>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</si>
  <si>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</si>
  <si>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</si>
  <si>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</si>
  <si>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</si>
  <si>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</si>
  <si>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</si>
  <si>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</si>
  <si>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</si>
  <si>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</si>
  <si>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</si>
  <si>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</si>
  <si>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</si>
  <si>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</si>
  <si>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</si>
  <si>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</si>
  <si>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</si>
  <si>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</si>
  <si>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</si>
  <si>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</si>
  <si>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</si>
  <si>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</si>
  <si>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</si>
  <si>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</si>
  <si>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</si>
  <si>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</si>
  <si>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</si>
  <si>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</si>
  <si>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</si>
  <si>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</si>
  <si>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</si>
  <si>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</si>
  <si>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</si>
  <si>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</si>
  <si>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</si>
  <si>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</si>
  <si>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</si>
  <si>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</si>
  <si>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</si>
  <si>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</si>
  <si>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</si>
  <si>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</si>
  <si>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</si>
  <si>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</si>
  <si>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</si>
  <si>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</si>
  <si>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</si>
  <si>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</si>
  <si>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</si>
  <si>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</si>
  <si>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</si>
  <si>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</si>
  <si>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</si>
  <si>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</si>
  <si>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</si>
  <si>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</si>
  <si>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</si>
  <si>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</si>
  <si>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</si>
  <si>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</si>
  <si>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</si>
  <si>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</si>
  <si>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</si>
  <si>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</si>
  <si>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</si>
  <si>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</si>
  <si>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</si>
  <si>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</si>
  <si>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</si>
  <si>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</si>
  <si>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</si>
  <si>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</si>
  <si>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</si>
  <si>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</si>
  <si>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</si>
  <si>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</si>
  <si>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</si>
  <si>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</si>
  <si>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</si>
  <si>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</si>
  <si>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</si>
  <si>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</si>
  <si>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</si>
  <si>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</si>
  <si>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</si>
  <si>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</si>
  <si>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</si>
  <si>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</si>
  <si>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</si>
  <si>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</si>
  <si>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</si>
  <si>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</si>
  <si>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</si>
  <si>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</si>
  <si>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</si>
  <si>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</si>
  <si>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</si>
  <si>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</si>
  <si>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</si>
  <si>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</si>
  <si>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</si>
  <si>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</si>
  <si>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</si>
  <si>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</si>
  <si>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</si>
  <si>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</si>
  <si>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</si>
  <si>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</si>
  <si>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</si>
  <si>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</si>
  <si>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</si>
  <si>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</si>
  <si>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</si>
  <si>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</si>
  <si>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</si>
  <si>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</si>
  <si>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</si>
  <si>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</si>
  <si>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</si>
  <si>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</si>
  <si>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</si>
  <si>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</si>
  <si>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</si>
  <si>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</si>
  <si>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</si>
  <si>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</si>
  <si>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</si>
  <si>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</si>
  <si>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</si>
  <si>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</si>
  <si>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</si>
  <si>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</si>
  <si>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</si>
  <si>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</si>
  <si>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</si>
  <si>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</si>
  <si>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</si>
  <si>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</si>
  <si>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</si>
  <si>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</si>
  <si>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</si>
  <si>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</si>
  <si>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</si>
  <si>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</si>
  <si>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</si>
  <si>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</si>
  <si>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</si>
  <si>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</si>
  <si>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</si>
  <si>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</si>
  <si>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</si>
  <si>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</si>
  <si>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</si>
  <si>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</si>
  <si>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</si>
  <si>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</si>
  <si>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</si>
  <si>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</si>
  <si>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</si>
  <si>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</si>
  <si>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</si>
  <si>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</si>
  <si>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</si>
  <si>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</si>
  <si>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</si>
  <si>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</si>
  <si>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</si>
  <si>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</si>
  <si>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</si>
  <si>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</si>
  <si>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</si>
  <si>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</si>
  <si>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</si>
  <si>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</si>
  <si>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</si>
  <si>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</si>
  <si>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</si>
  <si>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</si>
  <si>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</si>
  <si>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</si>
  <si>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</si>
  <si>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</si>
  <si>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</si>
  <si>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</si>
  <si>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</si>
  <si>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</si>
  <si>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</si>
  <si>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</si>
  <si>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</si>
  <si>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</si>
  <si>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</si>
  <si>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</si>
  <si>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</si>
  <si>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</si>
  <si>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</si>
  <si>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</si>
  <si>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</si>
  <si>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</si>
  <si>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</si>
  <si>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</si>
  <si>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</si>
  <si>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</si>
  <si>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</si>
  <si>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</si>
  <si>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</si>
  <si>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</si>
  <si>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</si>
  <si>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</si>
  <si>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</si>
  <si>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</si>
  <si>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</si>
  <si>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</si>
  <si>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</si>
  <si>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</si>
  <si>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</si>
  <si>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</si>
  <si>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</si>
  <si>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</si>
  <si>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</si>
  <si>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</si>
  <si>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</si>
  <si>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</si>
  <si>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</si>
  <si>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</si>
  <si>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</si>
  <si>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</si>
  <si>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</si>
  <si>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</si>
  <si>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</si>
  <si>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</si>
  <si>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</si>
  <si>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</si>
  <si>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</si>
  <si>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</si>
  <si>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</si>
  <si>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</si>
  <si>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</si>
  <si>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</si>
  <si>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</si>
  <si>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</si>
  <si>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</si>
  <si>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</si>
  <si>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</si>
  <si>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</si>
  <si>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</si>
  <si>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</si>
  <si>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</si>
  <si>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</si>
  <si>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</si>
  <si>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</si>
  <si>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</si>
  <si>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</si>
  <si>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</si>
  <si>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</si>
  <si>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</si>
  <si>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</si>
  <si>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</si>
  <si>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</si>
  <si>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</si>
  <si>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</si>
  <si>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</si>
  <si>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</si>
  <si>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</si>
  <si>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</si>
  <si>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</si>
  <si>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</si>
  <si>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</si>
  <si>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</si>
  <si>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</si>
  <si>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</si>
  <si>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</si>
  <si>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</si>
  <si>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</si>
  <si>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</si>
  <si>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</si>
  <si>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</si>
  <si>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</si>
  <si>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</si>
  <si>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</si>
  <si>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</si>
  <si>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</si>
  <si>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</si>
  <si>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</si>
  <si>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</si>
  <si>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</si>
  <si>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</si>
  <si>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</si>
  <si>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</si>
  <si>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</si>
  <si>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</si>
  <si>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</si>
  <si>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</si>
  <si>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</si>
  <si>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</si>
  <si>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</si>
  <si>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</si>
  <si>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</si>
  <si>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</si>
  <si>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</si>
  <si>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</si>
  <si>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</si>
  <si>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</si>
  <si>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</si>
  <si>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</si>
  <si>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</si>
  <si>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</si>
  <si>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</si>
  <si>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</si>
  <si>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</si>
  <si>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</si>
  <si>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</si>
  <si>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</si>
  <si>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</si>
  <si>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</si>
  <si>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</si>
  <si>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</si>
  <si>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</si>
  <si>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</si>
  <si>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</si>
  <si>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</si>
  <si>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</si>
  <si>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</si>
  <si>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</si>
  <si>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</si>
  <si>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</si>
  <si>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</si>
  <si>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</si>
  <si>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</si>
  <si>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</si>
  <si>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</si>
  <si>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</si>
  <si>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</si>
  <si>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</si>
  <si>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</si>
  <si>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</si>
  <si>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</si>
  <si>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</si>
  <si>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</si>
  <si>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</si>
  <si>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</si>
  <si>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</si>
  <si>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</si>
  <si>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</si>
  <si>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</si>
  <si>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</si>
  <si>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</si>
  <si>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</si>
  <si>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</si>
  <si>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</si>
  <si>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</si>
  <si>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</si>
  <si>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</si>
  <si>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</si>
  <si>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</si>
  <si>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</si>
  <si>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</si>
  <si>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</si>
  <si>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</si>
  <si>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</si>
  <si>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</si>
  <si>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</si>
  <si>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</si>
  <si>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</si>
  <si>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</si>
  <si>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</si>
  <si>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</si>
  <si>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</si>
  <si>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</si>
  <si>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</si>
  <si>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</si>
  <si>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</si>
  <si>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</si>
  <si>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</si>
  <si>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</si>
  <si>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</si>
  <si>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</si>
  <si>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</si>
  <si>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</si>
  <si>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</si>
  <si>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</si>
  <si>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</si>
  <si>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</si>
  <si>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</si>
  <si>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</si>
  <si>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</si>
  <si>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</si>
  <si>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</si>
  <si>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</si>
  <si>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</si>
  <si>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</si>
  <si>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</si>
  <si>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</si>
  <si>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</si>
  <si>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</si>
  <si>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</si>
  <si>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</si>
  <si>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</si>
  <si>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</si>
  <si>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</si>
  <si>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</si>
  <si>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</si>
  <si>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</si>
  <si>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</si>
  <si>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</si>
  <si>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</si>
  <si>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</si>
  <si>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</si>
  <si>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</si>
  <si>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</si>
  <si>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</si>
  <si>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</si>
  <si>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</si>
  <si>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</si>
  <si>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</si>
  <si>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</si>
  <si>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</si>
  <si>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</si>
  <si>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</si>
  <si>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</si>
  <si>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</si>
  <si>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</si>
  <si>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</si>
  <si>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</si>
  <si>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</si>
  <si>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</si>
  <si>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</si>
  <si>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</si>
  <si>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</si>
  <si>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</si>
  <si>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</si>
  <si>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</si>
  <si>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</si>
  <si>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</si>
  <si>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</si>
  <si>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</si>
  <si>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</si>
  <si>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</si>
  <si>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</si>
  <si>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</si>
  <si>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</si>
  <si>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</si>
  <si>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</si>
  <si>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</si>
  <si>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</si>
  <si>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</si>
  <si>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</si>
  <si>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</si>
  <si>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</si>
  <si>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</si>
  <si>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</si>
  <si>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</si>
  <si>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</si>
  <si>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</si>
  <si>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</si>
  <si>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</si>
  <si>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</si>
  <si>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</si>
  <si>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</si>
  <si>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</si>
  <si>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</si>
  <si>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</si>
  <si>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</si>
  <si>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</si>
  <si>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</si>
  <si>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</si>
  <si>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</si>
  <si>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</si>
  <si>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</si>
  <si>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</si>
  <si>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</si>
  <si>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</si>
  <si>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</si>
  <si>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</si>
  <si>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</si>
  <si>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</si>
  <si>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</si>
  <si>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</si>
  <si>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</si>
  <si>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</si>
  <si>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</si>
  <si>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</si>
  <si>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</si>
  <si>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</si>
  <si>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</si>
  <si>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</si>
  <si>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</si>
  <si>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</si>
  <si>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</si>
  <si>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</si>
  <si>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</si>
  <si>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</si>
  <si>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</si>
  <si>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</si>
  <si>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</si>
  <si>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</si>
  <si>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</si>
  <si>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</si>
  <si>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</si>
  <si>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</si>
  <si>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</si>
  <si>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</si>
  <si>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</si>
  <si>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</si>
  <si>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</si>
  <si>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</si>
  <si>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</si>
  <si>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</si>
  <si>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</si>
  <si>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</si>
  <si>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</si>
  <si>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</si>
  <si>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</si>
  <si>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</si>
  <si>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</si>
  <si>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</si>
  <si>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</si>
  <si>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</si>
  <si>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</si>
  <si>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</si>
  <si>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</si>
  <si>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</si>
  <si>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</si>
  <si>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</si>
  <si>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</si>
  <si>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</si>
  <si>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</si>
  <si>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</si>
  <si>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</si>
  <si>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</si>
  <si>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</si>
  <si>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</si>
  <si>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</si>
  <si>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</si>
  <si>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</si>
  <si>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</si>
  <si>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</si>
  <si>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</si>
  <si>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</si>
  <si>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</si>
  <si>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</si>
  <si>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</si>
  <si>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</si>
  <si>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</si>
  <si>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</si>
  <si>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</si>
  <si>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</si>
  <si>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</si>
  <si>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</si>
  <si>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</si>
  <si>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</si>
  <si>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</si>
  <si>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</si>
  <si>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</si>
  <si>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</si>
  <si>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</si>
  <si>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</si>
  <si>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</si>
  <si>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</si>
  <si>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</si>
  <si>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</si>
  <si>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</si>
  <si>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</si>
  <si>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</si>
  <si>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</si>
  <si>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</si>
  <si>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</si>
  <si>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</si>
  <si>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</si>
  <si>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</si>
  <si>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</si>
  <si>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</si>
  <si>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</si>
  <si>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</si>
  <si>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</si>
  <si>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</si>
  <si>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</si>
  <si>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</si>
  <si>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</si>
  <si>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</si>
  <si>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</si>
  <si>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</si>
  <si>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</si>
  <si>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</si>
  <si>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</si>
  <si>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</si>
  <si>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</si>
  <si>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</si>
  <si>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</si>
  <si>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</si>
  <si>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</si>
  <si>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</si>
  <si>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</si>
  <si>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</si>
  <si>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</si>
  <si>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</si>
  <si>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</si>
  <si>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</si>
  <si>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</si>
  <si>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</si>
  <si>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</si>
  <si>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</si>
  <si>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</si>
  <si>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</si>
  <si>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</si>
  <si>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</si>
  <si>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</si>
  <si>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</si>
  <si>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</si>
  <si>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</si>
  <si>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</si>
  <si>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</si>
  <si>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</si>
  <si>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</si>
  <si>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</si>
  <si>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</si>
  <si>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</si>
  <si>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</si>
  <si>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</si>
  <si>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</si>
  <si>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</si>
  <si>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</si>
  <si>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</si>
  <si>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</si>
  <si>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</si>
  <si>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</si>
  <si>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</si>
  <si>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</si>
  <si>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</si>
  <si>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</si>
  <si>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</si>
  <si>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</si>
  <si>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</si>
  <si>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</si>
  <si>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</si>
  <si>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</si>
  <si>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</si>
  <si>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</si>
  <si>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</si>
  <si>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</si>
  <si>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</si>
  <si>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</si>
  <si>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</si>
  <si>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</si>
  <si>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</si>
  <si>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</si>
  <si>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</si>
  <si>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</si>
  <si>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</si>
  <si>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</si>
  <si>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</si>
  <si>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</si>
  <si>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</si>
  <si>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</si>
  <si>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</si>
  <si>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</si>
  <si>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</si>
  <si>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</si>
  <si>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</si>
  <si>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</si>
  <si>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</si>
  <si>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</si>
  <si>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</si>
  <si>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</si>
  <si>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</si>
  <si>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</si>
  <si>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</si>
  <si>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</si>
  <si>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</si>
  <si>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</si>
  <si>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</si>
  <si>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</si>
  <si>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</si>
  <si>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</si>
  <si>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</si>
  <si>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</si>
  <si>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</si>
  <si>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</si>
  <si>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</si>
  <si>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</si>
  <si>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</si>
  <si>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</si>
  <si>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</si>
  <si>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</si>
  <si>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</si>
  <si>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</si>
  <si>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</si>
  <si>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</si>
  <si>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</si>
  <si>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</si>
  <si>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</si>
  <si>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</si>
  <si>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</si>
  <si>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</si>
  <si>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</si>
  <si>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</si>
  <si>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</si>
  <si>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</si>
  <si>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</si>
  <si>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</si>
  <si>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</si>
  <si>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</si>
  <si>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</si>
  <si>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</si>
  <si>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</si>
  <si>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</si>
  <si>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</si>
  <si>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</si>
  <si>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</si>
  <si>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</si>
  <si>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</si>
  <si>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</si>
  <si>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</si>
  <si>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</si>
  <si>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</si>
  <si>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</si>
  <si>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</si>
  <si>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</si>
  <si>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</si>
  <si>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</si>
  <si>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</si>
  <si>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</si>
  <si>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</si>
  <si>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</si>
  <si>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</si>
  <si>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</si>
  <si>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</si>
  <si>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</si>
  <si>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</si>
  <si>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</si>
  <si>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</si>
  <si>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</si>
  <si>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</si>
  <si>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</si>
  <si>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</si>
  <si>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</si>
  <si>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</si>
  <si>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</si>
  <si>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</si>
  <si>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</si>
  <si>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</si>
  <si>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</si>
  <si>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</si>
  <si>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</si>
  <si>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</si>
  <si>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</si>
  <si>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</si>
  <si>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</si>
  <si>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</si>
  <si>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</si>
  <si>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</si>
  <si>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</si>
  <si>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</si>
  <si>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</si>
  <si>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</si>
  <si>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</si>
  <si>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</si>
  <si>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</si>
  <si>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</si>
  <si>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</si>
  <si>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</si>
  <si>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</si>
  <si>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</si>
  <si>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</si>
  <si>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</si>
  <si>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</si>
  <si>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</si>
  <si>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</si>
  <si>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</si>
  <si>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</si>
  <si>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</si>
  <si>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</si>
  <si>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</si>
  <si>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</si>
  <si>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</si>
  <si>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</si>
  <si>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</si>
  <si>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</si>
  <si>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</si>
  <si>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</si>
  <si>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</si>
  <si>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</si>
  <si>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</si>
  <si>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</si>
  <si>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</si>
  <si>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</si>
  <si>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</si>
  <si>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</si>
  <si>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</si>
  <si>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</si>
  <si>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</si>
  <si>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</si>
  <si>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</si>
  <si>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</si>
  <si>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</si>
  <si>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</si>
  <si>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</si>
  <si>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</si>
  <si>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</si>
  <si>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</si>
  <si>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</si>
  <si>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</si>
  <si>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</si>
  <si>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</si>
  <si>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</si>
  <si>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</si>
  <si>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</si>
  <si>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</si>
  <si>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</si>
  <si>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</si>
  <si>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</si>
  <si>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</si>
  <si>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</si>
  <si>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</si>
  <si>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</si>
  <si>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</si>
  <si>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</si>
  <si>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</si>
  <si>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</si>
  <si>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</si>
  <si>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</si>
  <si>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</si>
  <si>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</si>
  <si>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</si>
  <si>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</si>
  <si>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</si>
  <si>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</si>
  <si>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</si>
  <si>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</si>
  <si>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</si>
  <si>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</si>
  <si>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</si>
  <si>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</si>
  <si>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</si>
  <si>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</si>
  <si>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</si>
  <si>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</si>
  <si>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</si>
  <si>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</si>
  <si>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</si>
  <si>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</si>
  <si>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</si>
  <si>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</si>
  <si>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</si>
  <si>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</si>
  <si>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</si>
  <si>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</si>
  <si>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</si>
  <si>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</si>
  <si>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</si>
  <si>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</si>
  <si>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</si>
  <si>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</si>
  <si>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</si>
  <si>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</si>
  <si>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</si>
  <si>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</si>
  <si>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</si>
  <si>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</si>
  <si>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</si>
  <si>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</si>
  <si>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</si>
  <si>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</si>
  <si>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</si>
  <si>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</si>
  <si>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</si>
  <si>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</si>
  <si>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</si>
  <si>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</si>
  <si>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</si>
  <si>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</si>
  <si>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</si>
  <si>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</si>
  <si>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</si>
  <si>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</si>
  <si>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</si>
  <si>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</si>
  <si>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</si>
  <si>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</si>
  <si>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</si>
  <si>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</si>
  <si>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</si>
  <si>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</si>
  <si>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</si>
  <si>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</si>
  <si>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</si>
  <si>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</si>
  <si>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</si>
  <si>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</si>
  <si>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</si>
  <si>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</si>
  <si>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</si>
  <si>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</si>
  <si>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</si>
  <si>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</si>
  <si>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</si>
  <si>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</si>
  <si>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</si>
  <si>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</si>
  <si>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</si>
  <si>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</si>
  <si>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</si>
  <si>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</si>
  <si>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</si>
  <si>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</si>
  <si>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</si>
  <si>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</si>
  <si>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</si>
  <si>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</si>
  <si>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</si>
  <si>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</si>
  <si>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</si>
  <si>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</si>
  <si>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</si>
  <si>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</si>
  <si>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</si>
  <si>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</si>
  <si>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</si>
  <si>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</si>
  <si>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</si>
  <si>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</si>
  <si>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</si>
  <si>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</si>
  <si>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</si>
  <si>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</si>
  <si>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</si>
  <si>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</si>
  <si>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</si>
  <si>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</si>
  <si>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</si>
  <si>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</si>
  <si>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</si>
  <si>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</si>
  <si>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</si>
  <si>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</si>
  <si>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</si>
  <si>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</si>
  <si>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</si>
  <si>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</si>
  <si>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</si>
  <si>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</si>
  <si>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</si>
  <si>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</si>
  <si>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</si>
  <si>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</si>
  <si>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</si>
  <si>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</si>
  <si>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</si>
  <si>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</si>
  <si>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</si>
  <si>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</si>
  <si>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</si>
  <si>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</si>
  <si>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</si>
  <si>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</si>
  <si>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</si>
  <si>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</si>
  <si>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</si>
  <si>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</si>
  <si>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</si>
  <si>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</si>
  <si>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</si>
  <si>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</si>
  <si>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</si>
  <si>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</si>
  <si>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</si>
  <si>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</si>
  <si>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</si>
  <si>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</si>
  <si>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</si>
  <si>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</si>
  <si>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</si>
  <si>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</si>
  <si>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</si>
  <si>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</si>
  <si>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</si>
  <si>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</si>
  <si>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</si>
  <si>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</si>
  <si>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</si>
  <si>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</si>
  <si>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</si>
  <si>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</si>
  <si>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</si>
  <si>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</si>
  <si>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</si>
  <si>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</si>
  <si>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</si>
  <si>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</si>
  <si>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</si>
  <si>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</si>
  <si>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</si>
  <si>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</si>
  <si>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</si>
  <si>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</si>
  <si>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</si>
  <si>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</si>
  <si>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</si>
  <si>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</si>
  <si>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</si>
  <si>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</si>
  <si>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</si>
  <si>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</si>
  <si>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</si>
  <si>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</si>
  <si>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</si>
  <si>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</si>
  <si>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</si>
  <si>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</si>
  <si>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</si>
  <si>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</si>
  <si>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</si>
  <si>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</si>
  <si>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</si>
  <si>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</si>
  <si>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</si>
  <si>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</si>
  <si>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</si>
  <si>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</si>
  <si>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</si>
  <si>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</si>
  <si>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</si>
  <si>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</si>
  <si>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</si>
  <si>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</si>
  <si>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</si>
  <si>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</si>
  <si>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</si>
  <si>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</si>
  <si>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</si>
  <si>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</si>
  <si>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</si>
  <si>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</si>
  <si>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</si>
  <si>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</si>
  <si>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</si>
  <si>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</si>
  <si>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</si>
  <si>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</si>
  <si>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</si>
  <si>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</si>
  <si>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</si>
  <si>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</si>
  <si>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</si>
  <si>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</si>
  <si>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</si>
  <si>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</si>
  <si>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</si>
  <si>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</si>
  <si>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</si>
  <si>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</si>
  <si>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</si>
  <si>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</si>
  <si>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</si>
  <si>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</si>
  <si>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</si>
  <si>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</si>
  <si>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</si>
  <si>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</si>
  <si>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</si>
  <si>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</si>
  <si>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</si>
  <si>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</si>
  <si>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</si>
  <si>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</si>
  <si>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</si>
  <si>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</si>
  <si>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</si>
  <si>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</si>
  <si>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</si>
  <si>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</si>
  <si>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</si>
  <si>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</si>
  <si>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</si>
  <si>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</si>
  <si>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</si>
  <si>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</si>
  <si>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</si>
  <si>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</si>
  <si>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</si>
  <si>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</si>
  <si>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</si>
  <si>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</si>
  <si>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</si>
  <si>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</si>
  <si>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</si>
  <si>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</si>
  <si>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</si>
  <si>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</si>
  <si>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</si>
  <si>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</si>
  <si>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</si>
  <si>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</si>
  <si>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</si>
  <si>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</si>
  <si>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</si>
  <si>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</si>
  <si>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</si>
  <si>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</si>
  <si>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</si>
  <si>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</si>
  <si>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</si>
  <si>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</si>
  <si>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</si>
  <si>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</si>
  <si>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</si>
  <si>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</si>
  <si>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</si>
  <si>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</si>
  <si>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</si>
  <si>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</si>
  <si>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</si>
  <si>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</si>
  <si>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</si>
  <si>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</si>
  <si>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</si>
  <si>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</si>
  <si>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</si>
  <si>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</si>
  <si>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</si>
  <si>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</si>
  <si>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</si>
  <si>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</si>
  <si>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</si>
  <si>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</si>
  <si>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</si>
  <si>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</si>
  <si>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</si>
  <si>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</si>
  <si>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</si>
  <si>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</si>
  <si>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</si>
  <si>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</si>
  <si>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</si>
  <si>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</si>
  <si>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</si>
  <si>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</si>
  <si>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</si>
  <si>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</si>
  <si>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</si>
  <si>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</si>
  <si>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</si>
  <si>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</si>
  <si>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</si>
  <si>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</si>
  <si>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</si>
  <si>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</si>
  <si>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</si>
  <si>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</si>
  <si>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</si>
  <si>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</si>
  <si>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</si>
  <si>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</si>
  <si>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</si>
  <si>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</si>
  <si>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</si>
  <si>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</si>
  <si>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</si>
  <si>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</si>
  <si>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</si>
  <si>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</si>
  <si>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</si>
  <si>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</si>
  <si>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</si>
  <si>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</si>
  <si>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</si>
  <si>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</si>
  <si>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</si>
  <si>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</si>
  <si>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</si>
  <si>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</si>
  <si>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</si>
  <si>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</si>
  <si>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</si>
  <si>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</si>
  <si>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</si>
  <si>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</si>
  <si>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</si>
  <si>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</si>
  <si>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</si>
  <si>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</si>
  <si>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</si>
  <si>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</si>
  <si>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</si>
  <si>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</si>
  <si>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</si>
  <si>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</si>
  <si>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</si>
  <si>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</si>
  <si>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</si>
  <si>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</si>
  <si>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</si>
  <si>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</si>
  <si>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</si>
  <si>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</si>
  <si>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</si>
  <si>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</si>
  <si>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</si>
  <si>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</si>
  <si>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</si>
  <si>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</si>
  <si>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</si>
  <si>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</si>
  <si>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</si>
  <si>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</si>
  <si>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</si>
  <si>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</si>
  <si>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</si>
  <si>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</si>
  <si>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</si>
  <si>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</si>
  <si>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</si>
  <si>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</si>
  <si>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</si>
  <si>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</si>
  <si>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</si>
  <si>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</si>
  <si>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</si>
  <si>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</si>
  <si>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</si>
  <si>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</si>
  <si>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</si>
  <si>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</si>
  <si>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</si>
  <si>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</si>
  <si>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</si>
  <si>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</si>
  <si>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</si>
  <si>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</si>
  <si>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</si>
  <si>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</si>
  <si>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</si>
  <si>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</si>
  <si>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</si>
  <si>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</si>
  <si>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</si>
  <si>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</si>
  <si>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</si>
  <si>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</si>
  <si>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</si>
  <si>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</si>
  <si>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</si>
  <si>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</si>
  <si>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</si>
  <si>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</si>
  <si>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</si>
  <si>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</si>
  <si>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</si>
  <si>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</si>
  <si>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</si>
  <si>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</si>
  <si>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</si>
  <si>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</si>
  <si>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</si>
  <si>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</si>
  <si>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</si>
  <si>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</si>
  <si>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</si>
  <si>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</si>
  <si>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</si>
  <si>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</si>
  <si>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</si>
  <si>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</si>
  <si>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</si>
  <si>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</si>
  <si>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</si>
  <si>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</si>
  <si>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</si>
  <si>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</si>
  <si>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</si>
  <si>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</si>
  <si>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</si>
  <si>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</si>
  <si>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</si>
  <si>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</si>
  <si>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</si>
  <si>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</si>
  <si>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</si>
  <si>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</si>
  <si>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</si>
  <si>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</si>
  <si>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</si>
  <si>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</si>
  <si>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</si>
  <si>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</si>
  <si>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</si>
  <si>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</si>
  <si>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</si>
  <si>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</si>
  <si>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</si>
  <si>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</si>
  <si>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</si>
  <si>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</si>
  <si>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</si>
  <si>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</si>
  <si>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</si>
  <si>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</si>
  <si>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</si>
  <si>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</si>
  <si>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</si>
  <si>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</si>
  <si>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</si>
  <si>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</si>
  <si>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</si>
  <si>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</si>
  <si>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</si>
  <si>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</si>
  <si>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</si>
  <si>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</si>
  <si>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</si>
  <si>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</si>
  <si>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</si>
  <si>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</si>
  <si>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</si>
  <si>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</si>
  <si>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</si>
  <si>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</si>
  <si>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</si>
  <si>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</si>
  <si>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</si>
  <si>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</si>
  <si>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</si>
  <si>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</si>
  <si>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</si>
  <si>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</si>
  <si>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</si>
  <si>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</si>
  <si>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</si>
  <si>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</si>
  <si>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</si>
  <si>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</si>
  <si>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</si>
  <si>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</si>
  <si>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</si>
  <si>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</si>
  <si>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</si>
  <si>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</si>
  <si>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</si>
  <si>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</si>
  <si>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</si>
  <si>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</si>
  <si>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</si>
  <si>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</si>
  <si>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</si>
  <si>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</si>
  <si>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</si>
  <si>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</si>
  <si>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</si>
  <si>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</si>
  <si>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</si>
  <si>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</si>
  <si>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</si>
  <si>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</si>
  <si>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</si>
  <si>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</si>
  <si>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</si>
  <si>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</si>
  <si>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</si>
  <si>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</si>
  <si>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</si>
  <si>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</si>
  <si>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</si>
  <si>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</si>
  <si>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</si>
  <si>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</si>
  <si>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</si>
  <si>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</si>
  <si>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</si>
  <si>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</si>
  <si>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</si>
  <si>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</si>
  <si>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</si>
  <si>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</si>
  <si>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</si>
  <si>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</si>
  <si>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</si>
  <si>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</si>
  <si>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</si>
  <si>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</si>
  <si>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</si>
  <si>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</si>
  <si>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</si>
  <si>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</si>
  <si>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</si>
  <si>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</si>
  <si>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</si>
  <si>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</si>
  <si>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</si>
  <si>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</si>
  <si>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</si>
  <si>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</si>
  <si>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</si>
  <si>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</si>
  <si>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</si>
  <si>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</si>
  <si>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</si>
  <si>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</si>
  <si>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</si>
  <si>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</si>
  <si>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</si>
  <si>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</si>
  <si>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</si>
  <si>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</si>
  <si>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</si>
  <si>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</si>
  <si>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</si>
  <si>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</si>
  <si>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</si>
  <si>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</si>
  <si>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</si>
  <si>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</si>
  <si>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</si>
  <si>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</si>
  <si>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</si>
  <si>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</si>
  <si>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</si>
  <si>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</si>
  <si>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</si>
  <si>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</si>
  <si>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</si>
  <si>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</si>
  <si>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</si>
  <si>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</si>
  <si>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</si>
  <si>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</si>
  <si>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</si>
  <si>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</si>
  <si>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</si>
  <si>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</si>
  <si>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</si>
  <si>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</si>
  <si>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</si>
  <si>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</si>
  <si>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</si>
  <si>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</si>
  <si>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</si>
  <si>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</si>
  <si>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</si>
  <si>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</si>
  <si>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</si>
  <si>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</si>
  <si>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</si>
  <si>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</si>
  <si>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</si>
  <si>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</si>
  <si>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</si>
  <si>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</si>
  <si>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</si>
  <si>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</si>
  <si>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</si>
  <si>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</si>
  <si>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</si>
  <si>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</si>
  <si>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</si>
  <si>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</si>
  <si>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</si>
  <si>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</si>
  <si>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</si>
  <si>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</si>
  <si>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</si>
  <si>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</si>
  <si>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</si>
  <si>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</si>
  <si>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</si>
  <si>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</si>
  <si>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</si>
  <si>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</si>
  <si>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</si>
  <si>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</si>
  <si>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</si>
  <si>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</si>
  <si>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</si>
  <si>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</si>
  <si>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</si>
  <si>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</si>
  <si>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</si>
  <si>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</si>
  <si>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</si>
  <si>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</si>
  <si>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</si>
  <si>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</si>
  <si>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</si>
  <si>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</si>
  <si>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</si>
  <si>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</si>
  <si>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</si>
  <si>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</si>
  <si>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</si>
  <si>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</si>
  <si>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</si>
  <si>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</si>
  <si>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</si>
  <si>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</si>
  <si>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</si>
  <si>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</si>
  <si>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</si>
  <si>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</si>
  <si>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</si>
  <si>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</si>
  <si>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</si>
  <si>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</si>
  <si>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</si>
  <si>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</si>
  <si>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</si>
  <si>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</si>
  <si>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</si>
  <si>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</si>
  <si>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</si>
  <si>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</si>
  <si>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</si>
  <si>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</si>
  <si>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</si>
  <si>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</si>
  <si>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</si>
  <si>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</si>
  <si>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</si>
  <si>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</si>
  <si>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</si>
  <si>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</si>
  <si>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</si>
  <si>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</si>
  <si>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</si>
  <si>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</si>
  <si>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</si>
  <si>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</si>
  <si>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</si>
  <si>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</si>
  <si>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</si>
  <si>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</si>
  <si>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</si>
  <si>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</si>
  <si>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</si>
  <si>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</si>
  <si>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</si>
  <si>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</si>
  <si>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</si>
  <si>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</si>
  <si>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</si>
  <si>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</si>
  <si>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</si>
  <si>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</si>
  <si>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</si>
  <si>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</si>
  <si>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</si>
  <si>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</si>
  <si>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</si>
  <si>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</si>
  <si>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</si>
  <si>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</si>
  <si>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</si>
  <si>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</si>
  <si>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</si>
  <si>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</si>
  <si>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</si>
  <si>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</si>
  <si>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</si>
  <si>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</si>
  <si>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</si>
  <si>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</si>
  <si>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</si>
  <si>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</si>
  <si>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</si>
  <si>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</si>
  <si>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</si>
  <si>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</si>
  <si>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</si>
  <si>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</si>
  <si>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</si>
  <si>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</si>
  <si>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</si>
  <si>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</si>
  <si>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</si>
  <si>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</si>
  <si>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</si>
  <si>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</si>
  <si>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</si>
  <si>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</si>
  <si>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</si>
  <si>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</si>
  <si>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</si>
  <si>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</si>
  <si>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</si>
  <si>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</si>
  <si>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</si>
  <si>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</si>
  <si>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</si>
  <si>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</si>
  <si>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</si>
  <si>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</si>
  <si>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</si>
  <si>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</si>
  <si>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</si>
  <si>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</si>
  <si>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</si>
  <si>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</si>
  <si>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</si>
  <si>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</si>
  <si>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</si>
  <si>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</si>
  <si>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</si>
  <si>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</si>
  <si>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</si>
  <si>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</si>
  <si>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</si>
  <si>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</si>
  <si>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</si>
  <si>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</si>
  <si>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</si>
  <si>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</si>
  <si>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</si>
  <si>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</si>
  <si>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</si>
  <si>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</si>
  <si>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</si>
  <si>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</si>
  <si>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</si>
  <si>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</si>
  <si>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</si>
  <si>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</si>
  <si>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</si>
  <si>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</si>
  <si>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</si>
  <si>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</si>
  <si>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</si>
  <si>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</si>
  <si>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</si>
  <si>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</si>
  <si>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</si>
  <si>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</si>
  <si>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</si>
  <si>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</si>
  <si>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</si>
  <si>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</si>
  <si>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</si>
  <si>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</si>
  <si>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</si>
  <si>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</si>
  <si>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</si>
  <si>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</si>
  <si>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</si>
  <si>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</si>
  <si>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</si>
  <si>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</si>
  <si>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</si>
  <si>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</si>
  <si>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</si>
  <si>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</si>
  <si>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</si>
  <si>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</si>
  <si>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</si>
  <si>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</si>
  <si>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</si>
  <si>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</si>
  <si>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</si>
  <si>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</si>
  <si>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</si>
  <si>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</si>
  <si>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</si>
  <si>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</si>
  <si>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</si>
  <si>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</si>
  <si>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</si>
  <si>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</si>
  <si>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</si>
  <si>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</si>
  <si>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</si>
  <si>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</si>
  <si>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</si>
  <si>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</si>
  <si>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</si>
  <si>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</si>
  <si>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</si>
  <si>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</si>
  <si>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</si>
  <si>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</si>
  <si>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</si>
  <si>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</si>
  <si>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</si>
  <si>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</si>
  <si>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</si>
  <si>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</si>
  <si>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</si>
  <si>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</si>
  <si>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</si>
  <si>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</si>
  <si>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</si>
  <si>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</si>
  <si>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</si>
  <si>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</si>
  <si>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</si>
  <si>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</si>
  <si>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</si>
  <si>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</si>
  <si>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</si>
  <si>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</si>
  <si>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</si>
  <si>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</si>
  <si>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</si>
  <si>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</si>
  <si>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</si>
  <si>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</si>
  <si>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</si>
  <si>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</si>
  <si>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</si>
  <si>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</si>
  <si>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</si>
  <si>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</si>
  <si>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</si>
  <si>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</si>
  <si>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</si>
  <si>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</si>
  <si>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</si>
  <si>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</si>
  <si>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</si>
  <si>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</si>
  <si>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</si>
  <si>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</si>
  <si>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</si>
  <si>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</si>
  <si>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</si>
  <si>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</si>
  <si>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</si>
  <si>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</si>
  <si>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</si>
  <si>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</si>
  <si>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</si>
  <si>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</si>
  <si>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</si>
  <si>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</si>
  <si>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</si>
  <si>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</si>
  <si>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</si>
  <si>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</si>
  <si>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</si>
  <si>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</si>
  <si>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</si>
  <si>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</si>
  <si>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</si>
  <si>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</si>
  <si>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</si>
  <si>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</si>
  <si>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</si>
  <si>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</si>
  <si>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</si>
  <si>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</si>
  <si>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</si>
  <si>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</si>
  <si>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</si>
  <si>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</si>
  <si>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</si>
  <si>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</si>
  <si>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</si>
  <si>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</si>
  <si>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</si>
  <si>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</si>
  <si>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</si>
  <si>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</si>
  <si>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</si>
  <si>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</si>
  <si>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</si>
  <si>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</si>
  <si>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</si>
  <si>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</si>
  <si>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</si>
  <si>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</si>
  <si>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</si>
  <si>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</si>
  <si>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</si>
  <si>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</si>
  <si>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</si>
  <si>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</si>
  <si>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</si>
  <si>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</si>
  <si>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</si>
  <si>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</si>
  <si>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</si>
  <si>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</si>
  <si>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</si>
  <si>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</si>
  <si>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</si>
  <si>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</si>
  <si>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</si>
  <si>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</si>
  <si>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</si>
  <si>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</si>
  <si>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</si>
  <si>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</si>
  <si>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</si>
  <si>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</si>
  <si>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</si>
  <si>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</si>
  <si>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</si>
  <si>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</si>
  <si>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</si>
  <si>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</si>
  <si>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</si>
  <si>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</si>
  <si>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</si>
  <si>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</si>
  <si>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</si>
  <si>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</si>
  <si>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</si>
  <si>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</si>
  <si>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</si>
  <si>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</si>
  <si>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</si>
  <si>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</si>
  <si>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</si>
  <si>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</si>
  <si>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</si>
  <si>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</si>
  <si>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</si>
  <si>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</si>
  <si>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</si>
  <si>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</si>
  <si>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</si>
  <si>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</si>
  <si>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</si>
  <si>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</si>
  <si>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</si>
  <si>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</si>
  <si>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</si>
  <si>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</si>
  <si>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</si>
  <si>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</si>
  <si>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</si>
  <si>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</si>
  <si>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</si>
  <si>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</si>
  <si>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</si>
  <si>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</si>
  <si>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</si>
  <si>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</si>
  <si>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</si>
  <si>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</si>
  <si>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</si>
  <si>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</si>
  <si>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</si>
  <si>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</si>
  <si>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</si>
  <si>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</si>
  <si>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</si>
  <si>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</si>
  <si>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</si>
  <si>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</si>
  <si>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</si>
  <si>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</si>
  <si>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</si>
  <si>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</si>
  <si>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</si>
  <si>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</si>
  <si>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</si>
  <si>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</si>
  <si>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</si>
  <si>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</si>
  <si>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</si>
  <si>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</si>
  <si>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</si>
  <si>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</si>
  <si>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</si>
  <si>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</si>
  <si>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</si>
  <si>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</si>
  <si>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</si>
  <si>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</si>
  <si>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</si>
  <si>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</si>
  <si>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</si>
  <si>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</si>
  <si>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</si>
  <si>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</si>
  <si>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</si>
  <si>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</si>
  <si>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</si>
  <si>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</si>
  <si>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</si>
  <si>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</si>
  <si>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</si>
  <si>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</si>
  <si>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</si>
  <si>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</si>
  <si>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</si>
  <si>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</si>
  <si>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</si>
  <si>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</si>
  <si>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</si>
  <si>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</si>
  <si>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</si>
  <si>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</si>
  <si>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</si>
  <si>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</si>
  <si>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</si>
  <si>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</si>
  <si>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</si>
  <si>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</si>
  <si>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</si>
  <si>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</si>
  <si>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</si>
  <si>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</si>
  <si>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</si>
  <si>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</si>
  <si>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</si>
  <si>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</si>
  <si>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</si>
  <si>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</si>
  <si>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</si>
  <si>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</si>
  <si>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</si>
  <si>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</si>
  <si>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</si>
  <si>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</si>
  <si>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</si>
  <si>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</si>
  <si>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</si>
  <si>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</si>
  <si>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</si>
  <si>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</si>
  <si>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</si>
  <si>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</si>
  <si>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</si>
  <si>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</si>
  <si>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</si>
  <si>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</si>
  <si>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</si>
  <si>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</si>
  <si>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</si>
  <si>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</si>
  <si>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</si>
  <si>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</si>
  <si>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</si>
  <si>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</si>
  <si>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</si>
  <si>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</si>
  <si>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</si>
  <si>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</si>
  <si>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</si>
  <si>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</si>
  <si>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</si>
  <si>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</si>
  <si>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</si>
  <si>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</si>
  <si>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</si>
  <si>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</si>
  <si>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</si>
  <si>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</si>
  <si>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</si>
  <si>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</si>
  <si>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</si>
  <si>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</si>
  <si>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</si>
  <si>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</si>
  <si>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</si>
  <si>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</si>
  <si>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</si>
  <si>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</si>
  <si>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</si>
  <si>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</si>
  <si>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</si>
  <si>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</si>
  <si>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</si>
  <si>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</si>
  <si>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</si>
  <si>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</si>
  <si>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</si>
  <si>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</si>
  <si>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</si>
  <si>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</si>
  <si>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</si>
  <si>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</si>
  <si>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</si>
  <si>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</si>
  <si>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</si>
  <si>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</si>
  <si>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</si>
  <si>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</si>
  <si>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</si>
  <si>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</si>
  <si>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</si>
  <si>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</si>
  <si>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</si>
  <si>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</si>
  <si>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</si>
  <si>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</si>
  <si>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</si>
  <si>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</si>
  <si>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</si>
  <si>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</si>
  <si>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</si>
  <si>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</si>
  <si>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</si>
  <si>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</si>
  <si>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</si>
  <si>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</si>
  <si>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</si>
  <si>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</si>
  <si>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</si>
  <si>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</si>
  <si>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</si>
  <si>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</si>
  <si>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</si>
  <si>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</si>
  <si>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</si>
  <si>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</si>
  <si>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</si>
  <si>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</si>
  <si>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</si>
  <si>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</si>
  <si>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</si>
  <si>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</si>
  <si>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</si>
  <si>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</si>
  <si>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</si>
  <si>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</si>
  <si>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</si>
  <si>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</si>
  <si>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</si>
  <si>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</si>
  <si>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</si>
  <si>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</si>
  <si>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</si>
  <si>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</si>
  <si>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</si>
  <si>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</si>
  <si>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</si>
  <si>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</si>
  <si>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</si>
  <si>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</si>
  <si>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</si>
  <si>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</si>
  <si>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</si>
  <si>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</si>
  <si>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</si>
  <si>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</si>
  <si>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</si>
  <si>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</si>
  <si>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</si>
  <si>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</si>
  <si>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</si>
  <si>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</si>
  <si>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</si>
  <si>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</si>
  <si>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</si>
  <si>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</si>
  <si>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</si>
  <si>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</si>
  <si>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</si>
  <si>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</si>
  <si>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</si>
  <si>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</si>
  <si>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</si>
  <si>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</si>
  <si>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</si>
  <si>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</si>
  <si>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</si>
  <si>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</si>
  <si>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</si>
  <si>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</si>
  <si>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</si>
  <si>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</si>
  <si>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</si>
  <si>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</si>
  <si>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</si>
  <si>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</si>
  <si>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</si>
  <si>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</si>
  <si>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</si>
  <si>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</si>
  <si>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</si>
  <si>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</si>
  <si>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</si>
  <si>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</si>
  <si>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</si>
  <si>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</si>
  <si>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</si>
  <si>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</si>
  <si>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</si>
  <si>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</si>
  <si>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</si>
  <si>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</si>
  <si>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</si>
  <si>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</si>
  <si>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</si>
  <si>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</si>
  <si>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</si>
  <si>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</si>
  <si>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</si>
  <si>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</si>
  <si>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</si>
  <si>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</si>
  <si>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</si>
  <si>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</si>
  <si>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</si>
  <si>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</si>
  <si>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</si>
  <si>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</si>
  <si>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</si>
  <si>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</si>
  <si>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</si>
  <si>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</si>
  <si>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</si>
  <si>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</si>
  <si>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</si>
  <si>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</si>
  <si>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</si>
  <si>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</si>
  <si>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</si>
  <si>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</si>
  <si>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</si>
  <si>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</si>
  <si>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</si>
  <si>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</si>
  <si>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</si>
  <si>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</si>
  <si>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</si>
  <si>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</si>
  <si>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</si>
  <si>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</si>
  <si>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</si>
  <si>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</si>
  <si>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</si>
  <si>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</si>
  <si>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</si>
  <si>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</si>
  <si>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</si>
  <si>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</si>
  <si>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</si>
  <si>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</si>
  <si>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</si>
  <si>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</si>
  <si>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</si>
  <si>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</si>
  <si>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</si>
  <si>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</si>
  <si>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</si>
  <si>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</si>
  <si>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</si>
  <si>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</si>
  <si>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</si>
  <si>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</si>
  <si>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</si>
  <si>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</si>
  <si>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</si>
  <si>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</si>
  <si>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</si>
  <si>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</si>
  <si>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</si>
  <si>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</si>
  <si>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</si>
  <si>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</si>
  <si>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</si>
  <si>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</si>
  <si>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</si>
  <si>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</si>
  <si>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</si>
  <si>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</si>
  <si>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</si>
  <si>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</si>
  <si>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</si>
  <si>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</si>
  <si>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</si>
  <si>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</si>
  <si>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</si>
  <si>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</si>
  <si>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</si>
  <si>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</si>
  <si>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</si>
  <si>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</si>
  <si>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</si>
  <si>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</si>
  <si>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</si>
  <si>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</si>
  <si>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</si>
  <si>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</si>
  <si>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</si>
  <si>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</si>
  <si>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</si>
  <si>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</si>
  <si>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</si>
  <si>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</si>
  <si>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</si>
  <si>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</si>
  <si>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</si>
  <si>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</si>
  <si>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</si>
  <si>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</si>
  <si>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</si>
  <si>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</si>
  <si>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</si>
  <si>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</si>
  <si>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</si>
  <si>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</si>
  <si>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</si>
  <si>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</si>
  <si>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</si>
  <si>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</si>
  <si>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</si>
  <si>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</si>
  <si>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</si>
  <si>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</si>
  <si>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</si>
  <si>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</si>
  <si>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</si>
  <si>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</si>
  <si>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</si>
  <si>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</si>
  <si>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</si>
  <si>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</si>
  <si>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</si>
  <si>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</si>
  <si>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</si>
  <si>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</si>
  <si>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</si>
  <si>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</si>
  <si>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</si>
  <si>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</si>
  <si>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</si>
  <si>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</si>
  <si>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</si>
  <si>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</si>
  <si>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</si>
  <si>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</si>
  <si>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</si>
  <si>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</si>
  <si>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</si>
  <si>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</si>
  <si>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</si>
  <si>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</si>
  <si>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</si>
  <si>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</si>
  <si>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</si>
  <si>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</si>
  <si>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</si>
  <si>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</si>
  <si>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</si>
  <si>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</si>
  <si>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</si>
  <si>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</si>
  <si>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</si>
  <si>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</si>
  <si>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</si>
  <si>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</si>
  <si>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</si>
  <si>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</si>
  <si>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</si>
  <si>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</si>
  <si>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</si>
  <si>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</si>
  <si>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</si>
  <si>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</si>
  <si>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</si>
  <si>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</si>
  <si>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</si>
  <si>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</si>
  <si>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</si>
  <si>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</si>
  <si>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</si>
  <si>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</si>
  <si>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</si>
  <si>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</si>
  <si>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</si>
  <si>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</si>
  <si>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</si>
  <si>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</si>
  <si>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</si>
  <si>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</si>
  <si>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</si>
  <si>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</si>
  <si>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</si>
  <si>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</si>
  <si>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</si>
  <si>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</si>
  <si>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</si>
  <si>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</si>
  <si>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</si>
  <si>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</si>
  <si>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</si>
  <si>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</si>
  <si>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</si>
  <si>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</si>
  <si>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</si>
  <si>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</si>
  <si>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</si>
  <si>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</si>
  <si>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</si>
  <si>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</si>
  <si>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</si>
  <si>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</si>
  <si>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</si>
  <si>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</si>
  <si>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</si>
  <si>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</si>
  <si>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</si>
  <si>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</si>
  <si>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</si>
  <si>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</si>
  <si>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</si>
  <si>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</si>
  <si>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</si>
  <si>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</si>
  <si>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</si>
  <si>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</si>
  <si>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</si>
  <si>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</si>
  <si>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</si>
  <si>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</si>
  <si>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</si>
  <si>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</si>
  <si>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</si>
  <si>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</si>
  <si>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</si>
  <si>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</si>
  <si>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</si>
  <si>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</si>
  <si>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</si>
  <si>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</si>
  <si>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</si>
  <si>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</si>
  <si>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</si>
  <si>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</si>
  <si>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</si>
  <si>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</si>
  <si>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</si>
  <si>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</si>
  <si>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</si>
  <si>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</si>
  <si>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</si>
  <si>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</si>
  <si>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</si>
  <si>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</si>
  <si>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</si>
  <si>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</si>
  <si>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</si>
  <si>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</si>
  <si>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</si>
  <si>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</si>
  <si>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</si>
  <si>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</si>
  <si>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</si>
  <si>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</si>
  <si>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</si>
  <si>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</si>
  <si>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</si>
  <si>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</si>
  <si>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</si>
  <si>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</si>
  <si>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</si>
  <si>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</si>
  <si>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</si>
  <si>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</si>
  <si>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</si>
  <si>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</si>
  <si>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</si>
  <si>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</si>
  <si>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</si>
  <si>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</si>
  <si>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</si>
  <si>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</si>
  <si>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</si>
  <si>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</si>
  <si>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</si>
  <si>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</si>
  <si>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</si>
  <si>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</si>
  <si>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</si>
  <si>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</si>
  <si>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</si>
  <si>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</si>
  <si>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</si>
  <si>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</si>
  <si>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</si>
  <si>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</si>
  <si>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</si>
  <si>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</si>
  <si>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</si>
  <si>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</si>
  <si>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</si>
  <si>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</si>
  <si>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</si>
  <si>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</si>
  <si>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</si>
  <si>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</si>
  <si>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</si>
  <si>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</si>
  <si>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</si>
  <si>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</si>
  <si>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</si>
  <si>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</si>
  <si>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</si>
  <si>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</si>
  <si>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</si>
  <si>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</si>
  <si>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</si>
  <si>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</si>
  <si>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</si>
  <si>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</si>
  <si>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</si>
  <si>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</si>
  <si>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</si>
  <si>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</si>
  <si>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</si>
  <si>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</si>
  <si>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</si>
  <si>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</si>
  <si>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</si>
  <si>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</si>
  <si>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</si>
  <si>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</si>
  <si>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</si>
  <si>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</si>
  <si>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</si>
  <si>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</si>
  <si>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</si>
  <si>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</si>
  <si>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</si>
  <si>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</si>
  <si>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</si>
  <si>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</si>
  <si>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</si>
  <si>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</si>
  <si>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</si>
  <si>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</si>
  <si>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</si>
  <si>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</si>
  <si>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</si>
  <si>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</si>
  <si>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</si>
  <si>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</si>
  <si>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</si>
  <si>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</si>
  <si>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</si>
  <si>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</si>
  <si>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</si>
  <si>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</si>
  <si>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</si>
  <si>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</si>
  <si>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</si>
  <si>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</si>
  <si>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</si>
  <si>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</si>
  <si>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</si>
  <si>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</si>
  <si>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</si>
  <si>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</si>
  <si>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</si>
  <si>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</si>
  <si>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</si>
  <si>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</si>
  <si>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</si>
  <si>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</si>
  <si>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</si>
  <si>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</si>
  <si>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</si>
  <si>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</si>
  <si>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</si>
  <si>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</si>
  <si>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</si>
  <si>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</si>
  <si>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</si>
  <si>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</si>
  <si>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</si>
  <si>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</si>
  <si>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</si>
  <si>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</si>
  <si>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</si>
  <si>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</si>
  <si>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</si>
  <si>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</si>
  <si>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</si>
  <si>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</si>
  <si>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</si>
  <si>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</si>
  <si>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</si>
  <si>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</si>
  <si>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</si>
  <si>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</si>
  <si>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</si>
  <si>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</si>
  <si>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</si>
  <si>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</si>
  <si>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</si>
  <si>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</si>
  <si>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</si>
  <si>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</si>
  <si>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</si>
  <si>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</si>
  <si>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</si>
  <si>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</si>
  <si>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</si>
  <si>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</si>
  <si>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</si>
  <si>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</si>
  <si>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</si>
  <si>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</si>
  <si>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</si>
  <si>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</si>
  <si>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</si>
  <si>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</si>
  <si>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</si>
  <si>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</si>
  <si>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</si>
  <si>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</si>
  <si>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</si>
  <si>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</si>
  <si>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</si>
  <si>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</si>
  <si>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</si>
  <si>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</si>
  <si>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</si>
  <si>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</si>
  <si>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</si>
  <si>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</si>
  <si>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</si>
  <si>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</si>
  <si>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</si>
  <si>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</si>
  <si>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</si>
  <si>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</si>
  <si>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</si>
  <si>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</si>
  <si>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</si>
  <si>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</si>
  <si>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</si>
  <si>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</si>
  <si>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</si>
  <si>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</si>
  <si>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</si>
  <si>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</si>
  <si>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</si>
  <si>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</si>
  <si>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</si>
  <si>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</si>
  <si>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</si>
  <si>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</si>
  <si>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</si>
  <si>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</si>
  <si>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</si>
  <si>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</si>
  <si>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</si>
  <si>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</si>
  <si>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</si>
  <si>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</si>
  <si>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</si>
  <si>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</si>
  <si>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</si>
  <si>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</si>
  <si>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</si>
  <si>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</si>
  <si>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</si>
  <si>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</si>
  <si>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</si>
  <si>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</si>
  <si>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</si>
  <si>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</si>
  <si>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</si>
  <si>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</si>
  <si>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</si>
  <si>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</si>
  <si>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</si>
  <si>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</si>
  <si>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</si>
  <si>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</si>
  <si>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</si>
  <si>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</si>
  <si>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</si>
  <si>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</si>
  <si>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</si>
  <si>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</si>
  <si>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</si>
  <si>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</si>
  <si>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</si>
  <si>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</si>
  <si>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</si>
  <si>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</si>
  <si>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</si>
  <si>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</si>
  <si>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</si>
  <si>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</si>
  <si>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</si>
  <si>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</si>
  <si>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</si>
  <si>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</si>
  <si>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</si>
  <si>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</si>
  <si>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</si>
  <si>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</si>
  <si>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</si>
  <si>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</si>
  <si>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</si>
  <si>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</si>
  <si>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</si>
  <si>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</si>
  <si>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</si>
  <si>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</si>
  <si>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</si>
  <si>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</si>
  <si>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</si>
  <si>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</si>
  <si>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</si>
  <si>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</si>
  <si>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</si>
  <si>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</si>
  <si>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</si>
  <si>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</si>
  <si>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</si>
  <si>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</si>
  <si>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</si>
  <si>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</si>
  <si>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</si>
  <si>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</si>
  <si>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</si>
  <si>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</si>
  <si>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</si>
  <si>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</si>
  <si>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</si>
  <si>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</si>
  <si>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</si>
  <si>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</si>
  <si>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</si>
  <si>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</si>
  <si>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</si>
  <si>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</si>
  <si>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</si>
  <si>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</si>
  <si>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</si>
  <si>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</si>
  <si>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</si>
  <si>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</si>
  <si>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</si>
  <si>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</si>
  <si>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</si>
  <si>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</si>
  <si>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</si>
  <si>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</si>
  <si>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</si>
  <si>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</si>
  <si>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</si>
  <si>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</si>
  <si>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</si>
  <si>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</si>
  <si>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</si>
  <si>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</si>
  <si>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</si>
  <si>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</si>
  <si>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</si>
  <si>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</si>
  <si>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</si>
  <si>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</si>
  <si>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</si>
  <si>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</si>
  <si>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</si>
  <si>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</si>
  <si>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</si>
  <si>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</si>
  <si>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</si>
  <si>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</si>
  <si>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</si>
  <si>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</si>
  <si>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</si>
  <si>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</si>
  <si>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</si>
  <si>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</si>
  <si>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</si>
  <si>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</si>
  <si>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</si>
  <si>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</si>
  <si>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</si>
  <si>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</si>
  <si>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</si>
  <si>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</si>
  <si>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</si>
  <si>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</si>
  <si>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</si>
  <si>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</si>
  <si>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</si>
  <si>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</si>
  <si>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</si>
  <si>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</si>
  <si>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</si>
  <si>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</si>
  <si>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</si>
  <si>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</si>
  <si>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</si>
  <si>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</si>
  <si>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</si>
  <si>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</si>
  <si>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</si>
  <si>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</si>
  <si>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</si>
  <si>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</si>
  <si>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</si>
  <si>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</si>
  <si>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</si>
  <si>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</si>
  <si>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</si>
  <si>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</si>
  <si>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</si>
  <si>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</si>
  <si>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</si>
  <si>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</si>
  <si>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</si>
  <si>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</si>
  <si>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</si>
  <si>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</si>
  <si>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</si>
  <si>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</si>
  <si>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</si>
  <si>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</si>
  <si>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</si>
  <si>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</si>
  <si>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</si>
  <si>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</si>
  <si>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</si>
  <si>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</si>
  <si>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</si>
  <si>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</si>
  <si>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</si>
  <si>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</si>
  <si>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</si>
  <si>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</si>
  <si>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</si>
  <si>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</si>
  <si>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</si>
  <si>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</si>
  <si>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</si>
  <si>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</si>
  <si>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</si>
  <si>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</si>
  <si>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</si>
  <si>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</si>
  <si>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</si>
  <si>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</si>
  <si>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</si>
  <si>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</si>
  <si>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</si>
  <si>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</si>
  <si>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</si>
  <si>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</si>
  <si>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</si>
  <si>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</si>
  <si>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</si>
  <si>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</si>
  <si>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</si>
  <si>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</si>
  <si>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</si>
  <si>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</si>
  <si>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</si>
  <si>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</si>
  <si>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</si>
  <si>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</si>
  <si>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</si>
  <si>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</si>
  <si>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</si>
  <si>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</si>
  <si>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</si>
  <si>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</si>
  <si>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</si>
  <si>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</si>
  <si>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</si>
  <si>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</si>
  <si>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</si>
  <si>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</si>
  <si>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</si>
  <si>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</si>
  <si>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</si>
  <si>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</si>
  <si>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</si>
  <si>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</si>
  <si>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</si>
  <si>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</si>
  <si>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</si>
  <si>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</si>
  <si>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</si>
  <si>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</si>
  <si>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</si>
  <si>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</si>
  <si>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</si>
  <si>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</si>
  <si>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</si>
  <si>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</si>
  <si>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</si>
  <si>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</si>
  <si>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</si>
  <si>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</si>
  <si>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</si>
  <si>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</si>
  <si>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</si>
  <si>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</si>
  <si>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</si>
  <si>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</si>
  <si>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</si>
  <si>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</si>
  <si>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</si>
  <si>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</si>
  <si>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</si>
  <si>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</si>
  <si>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</si>
  <si>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</si>
  <si>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</si>
  <si>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</si>
  <si>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</si>
  <si>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</si>
  <si>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</si>
  <si>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</si>
  <si>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</si>
  <si>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</si>
  <si>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</si>
  <si>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</si>
  <si>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</si>
  <si>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</si>
  <si>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</si>
  <si>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</si>
  <si>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</si>
  <si>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</si>
  <si>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</si>
  <si>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</si>
  <si>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</si>
  <si>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</si>
  <si>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</si>
  <si>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</si>
  <si>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</si>
  <si>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</si>
  <si>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</si>
  <si>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</si>
  <si>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</si>
  <si>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</si>
  <si>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</si>
  <si>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</si>
  <si>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</si>
  <si>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</si>
  <si>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</si>
  <si>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</si>
  <si>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</si>
  <si>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</si>
  <si>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</si>
  <si>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</si>
  <si>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</si>
  <si>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</si>
  <si>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</si>
  <si>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</si>
  <si>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</si>
  <si>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</si>
  <si>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</si>
  <si>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</si>
  <si>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</si>
  <si>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</si>
  <si>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</si>
  <si>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</si>
  <si>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</si>
  <si>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</si>
  <si>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</si>
  <si>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</si>
  <si>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</si>
  <si>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</si>
  <si>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</si>
  <si>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</si>
  <si>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</si>
  <si>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</si>
  <si>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</si>
  <si>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</si>
  <si>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</si>
  <si>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</si>
  <si>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</si>
  <si>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</si>
  <si>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</si>
  <si>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</si>
  <si>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</si>
  <si>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</si>
  <si>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</si>
  <si>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</si>
  <si>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</si>
  <si>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</si>
  <si>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</si>
  <si>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</si>
  <si>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</si>
  <si>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</si>
  <si>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</si>
  <si>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</si>
  <si>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</si>
  <si>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</si>
  <si>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</si>
  <si>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</si>
  <si>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</si>
  <si>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</si>
  <si>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</si>
  <si>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</si>
  <si>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</si>
  <si>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</si>
  <si>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</si>
  <si>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</si>
  <si>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</si>
  <si>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</si>
  <si>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</si>
  <si>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</si>
  <si>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</si>
  <si>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</si>
  <si>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</si>
  <si>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</si>
  <si>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</si>
  <si>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</si>
  <si>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</si>
  <si>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</si>
  <si>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</si>
  <si>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</si>
  <si>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</si>
  <si>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</si>
  <si>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</si>
  <si>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</si>
  <si>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</si>
  <si>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</si>
  <si>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</si>
  <si>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</si>
  <si>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</si>
  <si>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</si>
  <si>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</si>
  <si>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</si>
  <si>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</si>
  <si>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</si>
  <si>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</si>
  <si>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</si>
  <si>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</si>
  <si>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</si>
  <si>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</si>
  <si>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</si>
  <si>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</si>
  <si>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</si>
  <si>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</si>
  <si>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</si>
  <si>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</si>
  <si>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</si>
  <si>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</si>
  <si>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</si>
  <si>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</si>
  <si>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</si>
  <si>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</si>
  <si>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</si>
  <si>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</si>
  <si>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</si>
  <si>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</si>
  <si>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</si>
  <si>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</si>
  <si>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</si>
  <si>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</si>
  <si>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</si>
  <si>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</si>
  <si>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</si>
  <si>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</si>
  <si>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</si>
  <si>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</si>
  <si>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</si>
  <si>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</si>
  <si>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</si>
  <si>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</si>
  <si>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</si>
  <si>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</si>
  <si>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</si>
  <si>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</si>
  <si>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</si>
  <si>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</si>
  <si>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</si>
  <si>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</si>
  <si>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</si>
  <si>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</si>
  <si>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</si>
  <si>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</si>
  <si>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</si>
  <si>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</si>
  <si>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</si>
  <si>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</si>
  <si>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</si>
  <si>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</si>
  <si>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</si>
  <si>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</si>
  <si>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</si>
  <si>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</si>
  <si>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</si>
  <si>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</si>
  <si>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</si>
  <si>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</si>
  <si>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</si>
  <si>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</si>
  <si>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</si>
  <si>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</si>
  <si>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</si>
  <si>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</si>
  <si>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</si>
  <si>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</si>
  <si>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</si>
  <si>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</si>
  <si>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</si>
  <si>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</si>
  <si>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</si>
  <si>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</si>
  <si>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</si>
  <si>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</si>
  <si>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</si>
  <si>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</si>
  <si>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</si>
  <si>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</si>
  <si>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</si>
  <si>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</si>
  <si>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</si>
  <si>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</si>
  <si>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</si>
  <si>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</si>
  <si>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</si>
  <si>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</si>
  <si>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</si>
  <si>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</si>
  <si>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</si>
  <si>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</si>
  <si>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</si>
  <si>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</si>
  <si>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</si>
  <si>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</si>
  <si>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</si>
  <si>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</si>
  <si>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</si>
  <si>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</si>
  <si>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</si>
  <si>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</si>
  <si>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</si>
  <si>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</si>
  <si>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</si>
  <si>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</si>
  <si>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</si>
  <si>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</si>
  <si>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</si>
  <si>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</si>
  <si>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</si>
  <si>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</si>
  <si>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</si>
  <si>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</si>
  <si>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</si>
  <si>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</si>
  <si>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</si>
  <si>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</si>
  <si>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</si>
  <si>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</si>
  <si>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</si>
  <si>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</si>
  <si>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</si>
  <si>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</si>
  <si>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</si>
  <si>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</si>
  <si>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</si>
  <si>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</si>
  <si>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</si>
  <si>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</si>
  <si>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</si>
  <si>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</si>
  <si>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</si>
  <si>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</si>
  <si>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</si>
  <si>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</si>
  <si>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</si>
  <si>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</si>
  <si>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</si>
  <si>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</si>
  <si>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</si>
  <si>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</si>
  <si>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</si>
  <si>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</si>
  <si>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</si>
  <si>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</si>
  <si>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</si>
  <si>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</si>
  <si>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</si>
  <si>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</si>
  <si>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</si>
  <si>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</si>
  <si>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</si>
  <si>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</si>
  <si>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</si>
  <si>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</si>
  <si>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</si>
  <si>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</si>
  <si>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</si>
  <si>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</si>
  <si>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</si>
  <si>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</si>
  <si>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</si>
  <si>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</si>
  <si>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</si>
  <si>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</si>
  <si>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</si>
  <si>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</si>
  <si>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</si>
  <si>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</si>
  <si>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</si>
  <si>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</si>
  <si>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</si>
  <si>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</si>
  <si>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</si>
  <si>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</si>
  <si>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</si>
  <si>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</si>
  <si>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</si>
  <si>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</si>
  <si>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</si>
  <si>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</si>
  <si>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</si>
  <si>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</si>
  <si>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</si>
  <si>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</si>
  <si>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</si>
  <si>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</si>
  <si>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</si>
  <si>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</si>
  <si>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</si>
  <si>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</si>
  <si>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</si>
  <si>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</si>
  <si>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</si>
  <si>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</si>
  <si>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</si>
  <si>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</si>
  <si>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</si>
  <si>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</si>
  <si>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</si>
  <si>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</si>
  <si>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</si>
  <si>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</si>
  <si>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</si>
  <si>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</si>
  <si>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</si>
  <si>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</si>
  <si>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</si>
  <si>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</si>
  <si>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</si>
  <si>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</si>
  <si>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</si>
  <si>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</si>
  <si>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</si>
  <si>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</si>
  <si>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</si>
  <si>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</si>
  <si>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</si>
  <si>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</si>
  <si>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</si>
  <si>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</si>
  <si>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</si>
  <si>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</si>
  <si>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</si>
  <si>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</si>
  <si>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</si>
  <si>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</si>
  <si>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</si>
  <si>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</si>
  <si>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</si>
  <si>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</si>
  <si>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</si>
  <si>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</si>
  <si>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</si>
  <si>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</si>
  <si>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</si>
  <si>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</si>
  <si>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</si>
  <si>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</si>
  <si>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</si>
  <si>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</si>
  <si>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</si>
  <si>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</si>
  <si>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</si>
  <si>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</si>
  <si>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</si>
  <si>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</si>
  <si>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</si>
  <si>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</si>
  <si>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</si>
  <si>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</si>
  <si>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</si>
  <si>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</si>
  <si>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</si>
  <si>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</si>
  <si>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</si>
  <si>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</si>
  <si>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</si>
  <si>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</si>
  <si>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</si>
  <si>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</si>
  <si>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</si>
  <si>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</si>
  <si>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</si>
  <si>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</si>
  <si>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</si>
  <si>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</si>
  <si>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</si>
  <si>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</si>
  <si>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</si>
  <si>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</si>
  <si>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</si>
  <si>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</si>
  <si>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</si>
  <si>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</si>
  <si>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</si>
  <si>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</si>
  <si>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</si>
  <si>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</si>
  <si>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</si>
  <si>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</si>
  <si>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</si>
  <si>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</si>
  <si>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</si>
  <si>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</si>
  <si>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</si>
  <si>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</si>
  <si>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</si>
  <si>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</si>
  <si>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</si>
  <si>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</si>
  <si>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</si>
  <si>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</si>
  <si>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</si>
  <si>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</si>
  <si>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</si>
  <si>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</si>
  <si>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</si>
  <si>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</si>
  <si>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</si>
  <si>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</si>
  <si>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</si>
  <si>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</si>
  <si>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</si>
  <si>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</si>
  <si>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</si>
  <si>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</si>
  <si>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</si>
  <si>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</si>
  <si>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</si>
  <si>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</si>
  <si>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</si>
  <si>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</si>
  <si>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</si>
  <si>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</si>
  <si>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</si>
  <si>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</si>
  <si>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</si>
  <si>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</si>
  <si>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</si>
  <si>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</si>
  <si>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</si>
  <si>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</si>
  <si>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</si>
  <si>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</si>
  <si>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</si>
  <si>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</si>
  <si>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</si>
  <si>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</si>
  <si>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</si>
  <si>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</si>
  <si>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</si>
  <si>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</si>
  <si>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</si>
  <si>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</si>
  <si>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</si>
  <si>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</si>
  <si>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</si>
  <si>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</si>
  <si>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</si>
  <si>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</si>
  <si>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</si>
  <si>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</si>
  <si>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</si>
  <si>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</si>
  <si>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</si>
  <si>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</si>
  <si>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</si>
  <si>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</si>
  <si>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</si>
  <si>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</si>
  <si>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</si>
  <si>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</si>
  <si>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</si>
  <si>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</si>
  <si>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</si>
  <si>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</si>
  <si>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</si>
  <si>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</si>
  <si>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</si>
  <si>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</si>
  <si>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</si>
  <si>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</si>
  <si>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</si>
  <si>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</si>
  <si>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</si>
  <si>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</si>
  <si>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</si>
  <si>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</si>
  <si>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</si>
  <si>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</si>
  <si>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</si>
  <si>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</si>
  <si>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</si>
  <si>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</si>
  <si>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</si>
  <si>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</si>
  <si>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</si>
  <si>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</si>
  <si>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</si>
  <si>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</si>
  <si>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</si>
  <si>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</si>
  <si>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</si>
  <si>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</si>
  <si>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</si>
  <si>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</si>
  <si>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</si>
  <si>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</si>
  <si>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</si>
  <si>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</si>
  <si>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</si>
  <si>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</si>
  <si>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</si>
  <si>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</si>
  <si>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</si>
  <si>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</si>
  <si>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</si>
  <si>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</si>
  <si>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</si>
  <si>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</si>
  <si>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</si>
  <si>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</si>
  <si>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</si>
  <si>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</si>
  <si>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</si>
  <si>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</si>
  <si>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</si>
  <si>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</si>
  <si>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</si>
  <si>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</si>
  <si>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</si>
  <si>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</si>
  <si>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</si>
  <si>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</si>
  <si>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</si>
  <si>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</si>
  <si>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</si>
  <si>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</si>
  <si>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</si>
  <si>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</si>
  <si>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</si>
  <si>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</si>
  <si>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</si>
  <si>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</si>
  <si>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</si>
  <si>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</si>
  <si>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</si>
  <si>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</si>
  <si>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</si>
  <si>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</si>
  <si>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</si>
  <si>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</si>
  <si>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</si>
  <si>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</si>
  <si>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</si>
  <si>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</si>
  <si>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</si>
  <si>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</si>
  <si>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</si>
  <si>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</si>
  <si>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</si>
  <si>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</si>
  <si>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</si>
  <si>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</si>
  <si>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</si>
  <si>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</si>
  <si>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</si>
  <si>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</si>
  <si>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</si>
  <si>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</si>
  <si>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</si>
  <si>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</si>
  <si>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</si>
  <si>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</si>
  <si>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</si>
  <si>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</si>
  <si>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</si>
  <si>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</si>
  <si>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</si>
  <si>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</si>
  <si>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</si>
  <si>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</si>
  <si>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</si>
  <si>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</si>
  <si>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</si>
  <si>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</si>
  <si>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</si>
  <si>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</si>
  <si>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</si>
  <si>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</si>
  <si>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</si>
  <si>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</si>
  <si>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</si>
  <si>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</si>
  <si>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</si>
  <si>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</si>
  <si>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</si>
  <si>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</si>
  <si>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</si>
  <si>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</si>
  <si>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</si>
  <si>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</si>
  <si>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</si>
  <si>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</si>
  <si>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</si>
  <si>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</si>
  <si>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</si>
  <si>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</si>
  <si>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</si>
  <si>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</si>
  <si>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</si>
  <si>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</si>
  <si>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</si>
  <si>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</si>
  <si>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</si>
  <si>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</si>
  <si>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</si>
  <si>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</si>
  <si>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</si>
  <si>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</si>
  <si>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</si>
  <si>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</si>
  <si>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</si>
  <si>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</si>
  <si>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</si>
  <si>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</si>
  <si>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</si>
  <si>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</si>
  <si>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</si>
  <si>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</si>
  <si>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</si>
  <si>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</si>
  <si>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</si>
  <si>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</si>
  <si>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</si>
  <si>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</si>
  <si>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</si>
  <si>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</si>
  <si>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</si>
  <si>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</si>
  <si>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</si>
  <si>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</si>
  <si>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</si>
  <si>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</si>
  <si>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</si>
  <si>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</si>
  <si>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</si>
  <si>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</si>
  <si>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</si>
  <si>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</si>
  <si>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</si>
  <si>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</si>
  <si>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</si>
  <si>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</si>
  <si>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</si>
  <si>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</si>
  <si>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</si>
  <si>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</si>
  <si>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</si>
  <si>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</si>
  <si>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</si>
  <si>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</si>
  <si>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</si>
  <si>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</si>
  <si>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</si>
  <si>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</si>
  <si>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</si>
  <si>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</si>
  <si>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</si>
  <si>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</si>
  <si>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</si>
  <si>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</si>
  <si>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</si>
  <si>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</si>
  <si>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</si>
  <si>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</si>
  <si>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</si>
  <si>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</si>
  <si>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</si>
  <si>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</si>
  <si>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</si>
  <si>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</si>
  <si>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</si>
  <si>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</si>
  <si>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</si>
  <si>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</si>
  <si>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</si>
  <si>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</si>
  <si>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</si>
  <si>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</si>
  <si>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</si>
  <si>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</si>
  <si>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</si>
  <si>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</si>
  <si>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</si>
  <si>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</si>
  <si>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</si>
  <si>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</si>
  <si>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</si>
  <si>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</si>
  <si>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</si>
  <si>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</si>
  <si>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</si>
  <si>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</si>
  <si>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</si>
  <si>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</si>
  <si>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</si>
  <si>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</si>
  <si>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</si>
  <si>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</si>
  <si>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</si>
  <si>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</si>
  <si>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</si>
  <si>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</si>
  <si>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</si>
  <si>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</si>
  <si>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</si>
  <si>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</si>
  <si>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</si>
  <si>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</si>
  <si>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</si>
  <si>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</si>
  <si>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</si>
  <si>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</si>
  <si>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</si>
  <si>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</si>
  <si>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</si>
  <si>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</si>
  <si>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</si>
  <si>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</si>
  <si>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</si>
  <si>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</si>
  <si>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</si>
  <si>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</si>
  <si>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</si>
  <si>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</si>
  <si>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</si>
  <si>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</si>
  <si>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</si>
  <si>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</si>
  <si>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</si>
  <si>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</si>
  <si>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</si>
  <si>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</si>
  <si>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</si>
  <si>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</si>
  <si>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</si>
  <si>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</si>
  <si>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</si>
  <si>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</si>
  <si>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</si>
  <si>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</si>
  <si>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</si>
  <si>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</si>
  <si>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</si>
  <si>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</si>
  <si>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</si>
  <si>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</si>
  <si>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</si>
  <si>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</si>
  <si>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</si>
  <si>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</si>
  <si>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</si>
  <si>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</si>
  <si>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</si>
  <si>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</si>
  <si>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</si>
  <si>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</si>
  <si>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</si>
  <si>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</si>
  <si>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</si>
  <si>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</si>
  <si>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</si>
  <si>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</si>
  <si>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</si>
  <si>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</si>
  <si>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</si>
  <si>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</si>
  <si>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</si>
  <si>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</si>
  <si>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</si>
  <si>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</si>
  <si>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</si>
  <si>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</si>
  <si>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</si>
  <si>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</si>
  <si>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</si>
  <si>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</si>
  <si>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</si>
  <si>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</si>
  <si>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</si>
  <si>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</si>
  <si>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</si>
  <si>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</si>
  <si>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</si>
  <si>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</si>
  <si>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</si>
  <si>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</si>
  <si>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</si>
  <si>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</si>
  <si>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</si>
  <si>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</si>
  <si>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</si>
  <si>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</si>
  <si>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</si>
  <si>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</si>
  <si>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</si>
  <si>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</si>
  <si>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</si>
  <si>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</si>
  <si>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</si>
  <si>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</si>
  <si>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</si>
  <si>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</si>
  <si>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</si>
  <si>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</si>
  <si>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</si>
  <si>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</si>
  <si>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</si>
  <si>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</si>
  <si>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</si>
  <si>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</si>
  <si>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</si>
  <si>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</si>
  <si>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</si>
  <si>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</si>
  <si>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</si>
  <si>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</si>
  <si>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</si>
  <si>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</si>
  <si>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</si>
  <si>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</si>
  <si>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</si>
  <si>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</si>
  <si>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</si>
  <si>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</si>
  <si>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</si>
  <si>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</si>
  <si>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</si>
  <si>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</si>
  <si>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</si>
  <si>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</si>
  <si>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</si>
  <si>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</si>
  <si>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</si>
  <si>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</si>
  <si>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</si>
  <si>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</si>
  <si>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</si>
  <si>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</si>
  <si>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</si>
  <si>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</si>
  <si>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</si>
  <si>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</si>
  <si>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</si>
  <si>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</si>
  <si>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</si>
  <si>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</si>
  <si>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</si>
  <si>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</si>
  <si>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</si>
  <si>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</si>
  <si>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</si>
  <si>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</si>
  <si>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</si>
  <si>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</si>
  <si>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</si>
  <si>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</si>
  <si>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</si>
  <si>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</si>
  <si>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</si>
  <si>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</si>
  <si>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</si>
  <si>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</si>
  <si>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</si>
  <si>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</si>
  <si>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</si>
  <si>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</si>
  <si>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</si>
  <si>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</si>
  <si>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</si>
  <si>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</si>
  <si>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</si>
  <si>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</si>
  <si>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</si>
  <si>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</si>
  <si>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</si>
  <si>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</si>
  <si>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</si>
  <si>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</si>
  <si>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</si>
  <si>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</si>
  <si>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</si>
  <si>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</si>
  <si>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</si>
  <si>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</si>
  <si>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</si>
  <si>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</si>
  <si>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</si>
  <si>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</si>
  <si>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</si>
  <si>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</si>
  <si>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</si>
  <si>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</si>
  <si>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</si>
  <si>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</si>
  <si>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</si>
  <si>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</si>
  <si>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</si>
  <si>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</si>
  <si>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</si>
  <si>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</si>
  <si>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</si>
  <si>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</si>
  <si>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</si>
  <si>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</si>
  <si>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</si>
  <si>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</si>
  <si>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</si>
  <si>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</si>
  <si>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</si>
  <si>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</si>
  <si>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</si>
  <si>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</si>
  <si>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</si>
  <si>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</si>
  <si>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</si>
  <si>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</si>
  <si>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</si>
  <si>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</si>
  <si>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</si>
  <si>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</si>
  <si>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</si>
  <si>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</si>
  <si>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</si>
  <si>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</si>
  <si>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</si>
  <si>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</si>
  <si>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</si>
  <si>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</si>
  <si>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</si>
  <si>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</si>
  <si>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</si>
  <si>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</si>
  <si>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</si>
  <si>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</si>
  <si>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</si>
  <si>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</si>
  <si>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</si>
  <si>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</si>
  <si>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</si>
  <si>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</si>
  <si>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</si>
  <si>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</si>
  <si>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</si>
  <si>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</si>
  <si>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</si>
  <si>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</si>
  <si>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</si>
  <si>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</si>
  <si>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</si>
  <si>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</si>
  <si>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</si>
  <si>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</si>
  <si>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</si>
  <si>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</si>
  <si>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</si>
  <si>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</si>
  <si>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</si>
  <si>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</si>
  <si>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</si>
  <si>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</si>
  <si>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</si>
  <si>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</si>
  <si>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</si>
  <si>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</si>
  <si>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</si>
  <si>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</si>
  <si>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</si>
  <si>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</si>
  <si>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</si>
  <si>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</si>
  <si>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</si>
  <si>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</si>
  <si>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</si>
  <si>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</si>
  <si>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</si>
  <si>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</si>
  <si>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</si>
  <si>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</si>
  <si>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</si>
  <si>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</si>
  <si>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</si>
  <si>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</si>
  <si>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</si>
  <si>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</si>
  <si>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</si>
  <si>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</si>
  <si>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</si>
  <si>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</si>
  <si>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</si>
  <si>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</si>
  <si>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</si>
  <si>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</si>
  <si>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</si>
  <si>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</si>
  <si>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</si>
  <si>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</si>
  <si>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</si>
  <si>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</si>
  <si>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</si>
  <si>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</si>
  <si>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</si>
  <si>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</si>
  <si>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</si>
  <si>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</si>
  <si>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</si>
  <si>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</si>
  <si>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</si>
  <si>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</si>
  <si>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</si>
  <si>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</si>
  <si>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</si>
  <si>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</si>
  <si>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</si>
  <si>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</si>
  <si>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</si>
  <si>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</si>
  <si>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</si>
  <si>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</si>
  <si>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</si>
  <si>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</si>
  <si>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</si>
  <si>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</si>
  <si>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</si>
  <si>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</si>
  <si>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</si>
  <si>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</si>
  <si>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</si>
  <si>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</si>
  <si>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</si>
  <si>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</si>
  <si>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</si>
  <si>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</si>
  <si>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</si>
  <si>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</si>
  <si>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</si>
  <si>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</si>
  <si>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</si>
  <si>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</si>
  <si>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</si>
  <si>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</si>
  <si>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</si>
  <si>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</si>
  <si>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</si>
  <si>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</si>
  <si>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</si>
  <si>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</si>
  <si>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</si>
  <si>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</si>
  <si>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</si>
  <si>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</si>
  <si>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</si>
  <si>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</si>
  <si>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</si>
  <si>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</si>
  <si>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</si>
  <si>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</si>
  <si>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</si>
  <si>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</si>
  <si>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</si>
  <si>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</si>
  <si>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</si>
  <si>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</si>
  <si>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</si>
  <si>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</si>
  <si>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</si>
  <si>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</si>
  <si>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</si>
  <si>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</si>
  <si>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</si>
  <si>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</si>
  <si>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</si>
  <si>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</si>
  <si>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</si>
  <si>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</si>
  <si>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</si>
  <si>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</si>
  <si>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</si>
  <si>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</si>
  <si>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</si>
  <si>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</si>
  <si>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</si>
  <si>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</si>
  <si>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</si>
  <si>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</si>
  <si>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</si>
  <si>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</si>
  <si>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</si>
  <si>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</si>
  <si>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</si>
  <si>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</si>
  <si>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</si>
  <si>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</si>
  <si>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</si>
  <si>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</si>
  <si>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</si>
  <si>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</si>
  <si>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</si>
  <si>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</si>
  <si>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</si>
  <si>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</si>
  <si>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</si>
  <si>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</si>
  <si>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</si>
  <si>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</si>
  <si>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</si>
  <si>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</si>
  <si>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</si>
  <si>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</si>
  <si>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</si>
  <si>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</si>
  <si>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</si>
  <si>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</si>
  <si>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</si>
  <si>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</si>
  <si>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</si>
  <si>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</si>
  <si>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</si>
  <si>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</si>
  <si>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</si>
  <si>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</si>
  <si>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</si>
  <si>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</si>
  <si>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</si>
  <si>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</si>
  <si>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</si>
  <si>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</si>
  <si>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</si>
  <si>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</si>
  <si>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</si>
  <si>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</si>
  <si>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</si>
  <si>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</si>
  <si>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</si>
  <si>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</si>
  <si>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</si>
  <si>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</si>
  <si>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</si>
  <si>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</si>
  <si>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</si>
  <si>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</si>
  <si>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</si>
  <si>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</si>
  <si>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</si>
  <si>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</si>
  <si>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</si>
  <si>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</si>
  <si>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</si>
  <si>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</si>
  <si>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</si>
  <si>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</si>
  <si>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</si>
  <si>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</si>
  <si>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</si>
  <si>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</si>
  <si>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</si>
  <si>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</si>
  <si>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</si>
  <si>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</si>
  <si>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</si>
  <si>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</si>
  <si>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</si>
  <si>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</si>
  <si>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</si>
  <si>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</si>
  <si>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</si>
  <si>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</si>
  <si>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</si>
  <si>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</si>
  <si>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</si>
  <si>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</si>
  <si>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</si>
  <si>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</si>
  <si>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</si>
  <si>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</si>
  <si>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</si>
  <si>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</si>
  <si>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</si>
  <si>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</si>
  <si>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</si>
  <si>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</si>
  <si>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</si>
  <si>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</si>
  <si>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</si>
  <si>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</si>
  <si>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</si>
  <si>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</si>
  <si>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</si>
  <si>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</si>
  <si>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</si>
  <si>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</si>
  <si>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</si>
  <si>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</si>
  <si>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</si>
  <si>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</si>
  <si>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</si>
  <si>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</si>
  <si>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</si>
  <si>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</si>
  <si>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</si>
  <si>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</si>
  <si>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</si>
  <si>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</si>
  <si>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</si>
  <si>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</si>
  <si>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</si>
  <si>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</si>
  <si>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</si>
  <si>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</si>
  <si>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</si>
  <si>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</si>
  <si>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</si>
  <si>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</si>
  <si>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</si>
  <si>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</si>
  <si>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</si>
  <si>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</si>
  <si>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</si>
  <si>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</si>
  <si>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</si>
  <si>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</si>
  <si>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</si>
  <si>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</si>
  <si>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</si>
  <si>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</si>
  <si>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</si>
  <si>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</si>
  <si>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</si>
  <si>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</si>
  <si>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</si>
  <si>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</si>
  <si>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</si>
  <si>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</si>
  <si>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</si>
  <si>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</si>
  <si>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</si>
  <si>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</si>
  <si>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</si>
  <si>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</si>
  <si>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</si>
  <si>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</si>
  <si>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</si>
  <si>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</si>
  <si>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</si>
  <si>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</si>
  <si>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</si>
  <si>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</si>
  <si>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</si>
  <si>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</si>
  <si>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</si>
  <si>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</si>
  <si>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</si>
  <si>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</si>
  <si>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</si>
  <si>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</si>
  <si>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</si>
  <si>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</si>
  <si>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</si>
  <si>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</si>
  <si>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</si>
  <si>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</si>
  <si>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</si>
  <si>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</si>
  <si>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</si>
  <si>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</si>
  <si>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</si>
  <si>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</si>
  <si>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</si>
  <si>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</si>
  <si>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</si>
  <si>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</si>
  <si>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</si>
  <si>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</si>
  <si>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</si>
  <si>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</si>
  <si>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</si>
  <si>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</si>
  <si>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</si>
  <si>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</si>
  <si>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</si>
  <si>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</si>
  <si>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</si>
  <si>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</si>
  <si>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</si>
  <si>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</si>
  <si>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</si>
  <si>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</si>
  <si>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</si>
  <si>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</si>
  <si>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</si>
  <si>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</si>
  <si>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</si>
  <si>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</si>
  <si>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</si>
  <si>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</si>
  <si>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</si>
  <si>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</si>
  <si>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</si>
  <si>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</si>
  <si>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</si>
  <si>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</si>
  <si>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</si>
  <si>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</si>
  <si>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</si>
  <si>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</si>
  <si>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</si>
  <si>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</si>
  <si>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</si>
  <si>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</si>
  <si>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</si>
  <si>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</si>
  <si>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</si>
  <si>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</si>
  <si>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</si>
  <si>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</si>
  <si>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</si>
  <si>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</si>
  <si>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</si>
  <si>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</si>
  <si>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</si>
  <si>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</si>
  <si>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</si>
  <si>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</si>
  <si>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</si>
  <si>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</si>
  <si>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</si>
  <si>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</si>
  <si>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</si>
  <si>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</si>
  <si>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</si>
  <si>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</si>
  <si>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</si>
  <si>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</si>
  <si>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</si>
  <si>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</si>
  <si>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</si>
  <si>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</si>
  <si>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</si>
  <si>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</si>
  <si>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</si>
  <si>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</si>
  <si>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</si>
  <si>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</si>
  <si>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</si>
  <si>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</si>
  <si>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</si>
  <si>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</si>
  <si>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</si>
  <si>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</si>
  <si>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</si>
  <si>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</si>
  <si>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</si>
  <si>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</si>
  <si>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</si>
  <si>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</si>
  <si>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</si>
  <si>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</si>
  <si>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</si>
  <si>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</si>
  <si>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</si>
  <si>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</si>
  <si>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</si>
  <si>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</si>
  <si>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</si>
  <si>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</si>
  <si>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</si>
  <si>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</si>
  <si>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</si>
  <si>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</si>
  <si>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</si>
  <si>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</si>
  <si>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</si>
  <si>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</si>
  <si>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</si>
  <si>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</si>
  <si>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</si>
  <si>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</si>
  <si>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</si>
  <si>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</si>
  <si>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</si>
  <si>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</si>
  <si>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</si>
  <si>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</si>
  <si>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</si>
  <si>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</si>
  <si>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</si>
  <si>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</si>
  <si>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</si>
  <si>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</si>
  <si>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</si>
  <si>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</si>
  <si>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</si>
  <si>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</si>
  <si>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</si>
  <si>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</si>
  <si>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</si>
  <si>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</si>
  <si>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</si>
  <si>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</si>
  <si>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</si>
  <si>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</si>
  <si>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</si>
  <si>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</si>
  <si>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</si>
  <si>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</si>
  <si>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</si>
  <si>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</si>
  <si>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</si>
  <si>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</si>
  <si>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</si>
  <si>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</si>
  <si>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</si>
  <si>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</si>
  <si>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</si>
  <si>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</si>
  <si>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</si>
  <si>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</si>
  <si>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</si>
  <si>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</si>
  <si>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</si>
  <si>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</si>
  <si>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</si>
  <si>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</si>
  <si>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</si>
  <si>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</si>
  <si>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</si>
  <si>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</si>
  <si>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</si>
  <si>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</si>
  <si>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</si>
  <si>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</si>
  <si>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</si>
  <si>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</si>
  <si>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</si>
  <si>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</si>
  <si>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</si>
  <si>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</si>
  <si>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</si>
  <si>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</si>
  <si>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</si>
  <si>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</si>
  <si>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</si>
  <si>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</si>
  <si>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</si>
  <si>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</si>
  <si>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</si>
  <si>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</si>
  <si>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</si>
  <si>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</si>
  <si>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</si>
  <si>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</si>
  <si>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</si>
  <si>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</si>
  <si>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</si>
  <si>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</si>
  <si>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</si>
  <si>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</si>
  <si>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</si>
  <si>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</si>
  <si>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</si>
  <si>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</si>
  <si>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</si>
  <si>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</si>
  <si>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</si>
  <si>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</si>
  <si>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</si>
  <si>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</si>
  <si>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</si>
  <si>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</si>
  <si>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</si>
  <si>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</si>
  <si>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</si>
  <si>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</si>
  <si>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</si>
  <si>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</si>
  <si>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</si>
  <si>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</si>
  <si>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</si>
  <si>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</si>
  <si>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</si>
  <si>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</si>
  <si>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</si>
  <si>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</si>
  <si>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</si>
  <si>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</si>
  <si>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</si>
  <si>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</si>
  <si>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</si>
  <si>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</si>
  <si>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</si>
  <si>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</si>
  <si>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</si>
  <si>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</si>
  <si>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</si>
  <si>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</si>
  <si>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</si>
  <si>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</si>
  <si>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</si>
  <si>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</si>
  <si>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</si>
  <si>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</si>
  <si>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</si>
  <si>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</si>
  <si>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</si>
  <si>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</si>
  <si>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</si>
  <si>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</si>
  <si>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</si>
  <si>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</si>
  <si>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</si>
  <si>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</si>
  <si>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</si>
  <si>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</si>
  <si>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</si>
  <si>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</si>
  <si>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</si>
  <si>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</si>
  <si>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</si>
  <si>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</si>
  <si>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</si>
  <si>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</si>
  <si>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</si>
  <si>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</si>
  <si>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</si>
  <si>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</si>
  <si>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</si>
  <si>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</si>
  <si>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</si>
  <si>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</si>
  <si>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</si>
  <si>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</si>
  <si>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</si>
  <si>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</si>
  <si>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</si>
  <si>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</si>
  <si>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</si>
  <si>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</si>
  <si>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</si>
  <si>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</si>
  <si>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</si>
  <si>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</si>
  <si>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</si>
  <si>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</si>
  <si>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</si>
  <si>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</si>
  <si>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</si>
  <si>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</si>
  <si>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</si>
  <si>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</si>
  <si>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</si>
  <si>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</si>
  <si>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</si>
  <si>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</si>
  <si>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</si>
  <si>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</si>
  <si>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</si>
  <si>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</si>
  <si>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</si>
  <si>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</si>
  <si>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</si>
  <si>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</si>
  <si>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</si>
  <si>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</si>
  <si>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</si>
  <si>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</si>
  <si>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</si>
  <si>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</si>
  <si>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</si>
  <si>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</si>
  <si>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</si>
  <si>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</si>
  <si>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</si>
  <si>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</si>
  <si>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</si>
  <si>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</si>
  <si>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</si>
  <si>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</si>
  <si>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</si>
  <si>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</si>
  <si>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</si>
  <si>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</si>
  <si>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</si>
  <si>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</si>
  <si>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</si>
  <si>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</si>
  <si>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</si>
  <si>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</si>
  <si>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</si>
  <si>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</si>
  <si>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</si>
  <si>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</si>
  <si>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</si>
  <si>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</si>
  <si>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</si>
  <si>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</si>
  <si>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</si>
  <si>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</si>
  <si>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</si>
  <si>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</si>
  <si>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</si>
  <si>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</si>
  <si>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</si>
  <si>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</si>
  <si>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</si>
  <si>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</si>
  <si>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</si>
  <si>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</si>
  <si>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</si>
  <si>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</si>
  <si>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</si>
  <si>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</si>
  <si>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</si>
  <si>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</si>
  <si>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</si>
  <si>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</si>
  <si>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</si>
  <si>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</si>
  <si>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</si>
  <si>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</si>
  <si>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</si>
  <si>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</si>
  <si>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</si>
  <si>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</si>
  <si>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</si>
  <si>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</si>
  <si>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</si>
  <si>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</si>
  <si>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</si>
  <si>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</si>
  <si>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</si>
  <si>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</si>
  <si>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</si>
  <si>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</si>
  <si>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</si>
  <si>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</si>
  <si>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</si>
  <si>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</si>
  <si>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</si>
  <si>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</si>
  <si>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</si>
  <si>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</si>
  <si>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</si>
  <si>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</si>
  <si>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</si>
  <si>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</si>
  <si>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</si>
  <si>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</si>
  <si>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</si>
  <si>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</si>
  <si>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</si>
  <si>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</si>
  <si>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</si>
  <si>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</si>
  <si>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</si>
  <si>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</si>
  <si>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</si>
  <si>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</si>
  <si>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</si>
  <si>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</si>
  <si>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</si>
  <si>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</si>
  <si>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</si>
  <si>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</si>
  <si>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</si>
  <si>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</si>
  <si>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</si>
  <si>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</si>
  <si>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</si>
  <si>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</si>
  <si>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</si>
  <si>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</si>
  <si>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</si>
  <si>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</si>
  <si>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</si>
  <si>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</si>
  <si>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</si>
  <si>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</si>
  <si>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</si>
  <si>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</si>
  <si>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</si>
  <si>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</si>
  <si>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</si>
  <si>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</si>
  <si>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</si>
  <si>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</si>
  <si>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</si>
  <si>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</si>
  <si>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</si>
  <si>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</si>
  <si>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</si>
  <si>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</si>
  <si>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</si>
  <si>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</si>
  <si>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</si>
  <si>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</si>
  <si>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</si>
  <si>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</si>
  <si>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</si>
  <si>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</si>
  <si>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</si>
  <si>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</si>
  <si>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</si>
  <si>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</si>
  <si>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</si>
  <si>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</si>
  <si>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</si>
  <si>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</si>
  <si>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</si>
  <si>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</si>
  <si>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</si>
  <si>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</si>
  <si>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</si>
  <si>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</si>
  <si>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</si>
  <si>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</si>
  <si>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</si>
  <si>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</si>
  <si>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</si>
  <si>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</si>
  <si>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</si>
  <si>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</si>
  <si>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</si>
  <si>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</si>
  <si>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</si>
  <si>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</si>
  <si>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</si>
  <si>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</si>
  <si>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</si>
  <si>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</si>
  <si>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</si>
  <si>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</si>
  <si>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</si>
  <si>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</si>
  <si>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</si>
  <si>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</si>
  <si>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</si>
  <si>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</si>
  <si>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</si>
  <si>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</si>
  <si>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</si>
  <si>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</si>
  <si>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</si>
  <si>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</si>
  <si>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</si>
  <si>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</si>
  <si>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</si>
  <si>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</si>
  <si>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</si>
  <si>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</si>
  <si>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</si>
  <si>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</si>
  <si>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</si>
  <si>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</si>
  <si>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</si>
  <si>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</si>
  <si>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</si>
  <si>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</si>
  <si>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</si>
  <si>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</si>
  <si>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</si>
  <si>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</si>
  <si>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</si>
  <si>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</si>
  <si>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</si>
  <si>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</si>
  <si>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</si>
  <si>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</si>
  <si>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</si>
  <si>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</si>
  <si>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</si>
  <si>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</si>
  <si>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</si>
  <si>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</si>
  <si>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</si>
  <si>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</si>
  <si>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</si>
  <si>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</si>
  <si>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</si>
  <si>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</si>
  <si>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</si>
  <si>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</si>
  <si>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</si>
  <si>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</si>
  <si>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</si>
  <si>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</si>
  <si>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</si>
  <si>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</si>
  <si>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</si>
  <si>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</si>
  <si>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</si>
  <si>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</si>
  <si>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</si>
  <si>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</si>
  <si>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</si>
  <si>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</si>
  <si>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</si>
  <si>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</si>
  <si>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</si>
  <si>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</si>
  <si>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</si>
  <si>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</si>
  <si>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</si>
  <si>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</si>
  <si>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</si>
  <si>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</si>
  <si>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</si>
  <si>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</si>
  <si>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</si>
  <si>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</si>
  <si>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</si>
  <si>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</si>
  <si>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</si>
  <si>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</si>
  <si>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</si>
  <si>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</si>
  <si>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</si>
  <si>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</si>
  <si>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</si>
  <si>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</si>
  <si>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</si>
  <si>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</si>
  <si>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</si>
  <si>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</si>
  <si>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</si>
  <si>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</si>
  <si>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</si>
  <si>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</si>
  <si>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</si>
  <si>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</si>
  <si>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</si>
  <si>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</si>
  <si>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</si>
  <si>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</si>
  <si>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</si>
  <si>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</si>
  <si>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</si>
  <si>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</si>
  <si>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</si>
  <si>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</si>
  <si>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</si>
  <si>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</si>
  <si>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</si>
  <si>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</si>
  <si>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</si>
  <si>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</si>
  <si>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</si>
  <si>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</si>
  <si>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</si>
  <si>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</si>
  <si>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</si>
  <si>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</si>
  <si>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</si>
  <si>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</si>
  <si>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</si>
  <si>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</si>
  <si>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</si>
  <si>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</si>
  <si>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</si>
  <si>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</si>
  <si>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</si>
  <si>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</si>
  <si>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</si>
  <si>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</si>
  <si>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</si>
  <si>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</si>
  <si>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</si>
  <si>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</si>
  <si>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</si>
  <si>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</si>
  <si>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</si>
  <si>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</si>
  <si>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</si>
  <si>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</si>
  <si>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</si>
  <si>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</si>
  <si>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</si>
  <si>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</si>
  <si>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</si>
  <si>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</si>
  <si>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</si>
  <si>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</si>
  <si>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</si>
  <si>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</si>
  <si>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</si>
  <si>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</si>
  <si>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</si>
  <si>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</si>
  <si>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</si>
  <si>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</si>
  <si>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</si>
  <si>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</si>
  <si>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</si>
  <si>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</si>
  <si>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</si>
  <si>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</si>
  <si>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</si>
  <si>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</si>
  <si>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</si>
  <si>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</si>
  <si>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</si>
  <si>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</si>
  <si>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</si>
  <si>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</si>
  <si>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</si>
  <si>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</si>
  <si>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</si>
  <si>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</si>
  <si>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</si>
  <si>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</si>
  <si>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</si>
  <si>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</si>
  <si>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</si>
  <si>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</si>
  <si>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</si>
  <si>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</si>
  <si>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</si>
  <si>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</si>
  <si>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</si>
  <si>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</si>
  <si>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</si>
  <si>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</si>
  <si>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</si>
  <si>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</si>
  <si>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</si>
  <si>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</si>
  <si>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</si>
  <si>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</si>
  <si>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</si>
  <si>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</si>
  <si>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</si>
  <si>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</si>
  <si>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</si>
  <si>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</si>
  <si>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</si>
  <si>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</si>
  <si>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</si>
  <si>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</si>
  <si>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</si>
  <si>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</si>
  <si>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</si>
  <si>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</si>
  <si>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</si>
  <si>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</si>
  <si>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</si>
  <si>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</si>
  <si>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</si>
  <si>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</si>
  <si>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</si>
  <si>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</si>
  <si>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</si>
  <si>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</si>
  <si>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</si>
  <si>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</si>
  <si>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</si>
  <si>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</si>
  <si>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</si>
  <si>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</si>
  <si>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</si>
  <si>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</si>
  <si>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</si>
  <si>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</si>
  <si>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</si>
  <si>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</si>
  <si>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</si>
  <si>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</si>
  <si>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</si>
  <si>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</si>
  <si>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</si>
  <si>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</si>
  <si>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</si>
  <si>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</si>
  <si>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</si>
  <si>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</si>
  <si>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</si>
  <si>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</si>
  <si>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</si>
  <si>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</si>
  <si>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</si>
  <si>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</si>
  <si>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</si>
  <si>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</si>
  <si>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</si>
  <si>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</si>
  <si>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</si>
  <si>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</si>
  <si>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</si>
  <si>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</si>
  <si>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</si>
  <si>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</si>
  <si>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</si>
  <si>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</si>
  <si>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</si>
  <si>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</si>
  <si>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</si>
  <si>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</si>
  <si>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</si>
  <si>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</si>
  <si>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</si>
  <si>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</si>
  <si>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</si>
  <si>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</si>
  <si>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</si>
  <si>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</si>
  <si>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</si>
  <si>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</si>
  <si>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</si>
  <si>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</si>
  <si>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</si>
  <si>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</si>
  <si>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</si>
  <si>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</si>
  <si>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</si>
  <si>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</si>
  <si>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</si>
  <si>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</si>
  <si>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</si>
  <si>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</si>
  <si>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</si>
  <si>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</si>
  <si>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</si>
  <si>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</si>
  <si>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</si>
  <si>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</si>
  <si>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</si>
  <si>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</si>
  <si>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</si>
  <si>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</si>
  <si>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</si>
  <si>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</si>
  <si>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</si>
  <si>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</si>
  <si>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</si>
  <si>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</si>
  <si>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</si>
  <si>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</si>
  <si>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</si>
  <si>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</si>
  <si>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</si>
  <si>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</si>
  <si>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</si>
  <si>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</si>
  <si>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</si>
  <si>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</si>
  <si>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</si>
  <si>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</si>
  <si>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</si>
  <si>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</si>
  <si>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</si>
  <si>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</si>
  <si>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</si>
  <si>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</si>
  <si>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</si>
  <si>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</si>
  <si>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</si>
  <si>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</si>
  <si>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</si>
  <si>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</si>
  <si>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</si>
  <si>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</si>
  <si>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</si>
  <si>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</si>
  <si>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</si>
  <si>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</si>
  <si>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</si>
  <si>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</si>
  <si>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</si>
  <si>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</si>
  <si>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</si>
  <si>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</si>
  <si>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</si>
  <si>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</si>
  <si>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</si>
  <si>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</si>
  <si>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</si>
  <si>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</si>
  <si>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</si>
  <si>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</si>
  <si>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</si>
  <si>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</si>
  <si>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</si>
  <si>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</si>
  <si>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</si>
  <si>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</si>
  <si>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</si>
  <si>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</si>
  <si>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</si>
  <si>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</si>
  <si>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</si>
  <si>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</si>
  <si>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</si>
  <si>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</si>
  <si>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</si>
  <si>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</si>
  <si>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</si>
  <si>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</si>
  <si>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</si>
  <si>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</si>
  <si>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</si>
  <si>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</si>
  <si>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</si>
  <si>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</si>
  <si>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</si>
  <si>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</si>
  <si>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</si>
  <si>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</si>
  <si>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</si>
  <si>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</si>
  <si>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</si>
  <si>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</si>
  <si>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</si>
  <si>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</si>
  <si>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</si>
  <si>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</si>
  <si>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</si>
  <si>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</si>
  <si>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</si>
  <si>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</si>
  <si>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</si>
  <si>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</si>
  <si>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</si>
  <si>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</si>
  <si>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</si>
  <si>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</si>
  <si>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</si>
  <si>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</si>
  <si>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</si>
  <si>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</si>
  <si>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</si>
  <si>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</si>
  <si>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</si>
  <si>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</si>
  <si>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</si>
  <si>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</si>
  <si>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</si>
  <si>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</si>
  <si>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</si>
  <si>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</si>
  <si>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</si>
  <si>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</si>
  <si>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</si>
  <si>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</si>
  <si>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</si>
  <si>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</si>
  <si>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</si>
  <si>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</si>
  <si>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</si>
  <si>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</si>
  <si>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</si>
  <si>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</si>
  <si>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</si>
  <si>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</si>
  <si>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</si>
  <si>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</si>
  <si>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</si>
  <si>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</si>
  <si>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</si>
  <si>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</si>
  <si>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</si>
  <si>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</si>
  <si>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</si>
  <si>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</si>
  <si>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</si>
  <si>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</si>
  <si>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</si>
  <si>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</si>
  <si>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</si>
  <si>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</si>
  <si>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</si>
  <si>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</si>
  <si>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</si>
  <si>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</si>
  <si>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</si>
  <si>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</si>
  <si>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</si>
  <si>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</si>
  <si>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</si>
  <si>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</si>
  <si>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</si>
  <si>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</si>
  <si>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</si>
  <si>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</si>
  <si>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</si>
  <si>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</si>
  <si>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</si>
  <si>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</si>
  <si>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</si>
  <si>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</si>
  <si>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</si>
  <si>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</si>
  <si>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</si>
  <si>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</si>
  <si>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</si>
  <si>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</si>
  <si>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</si>
  <si>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</si>
  <si>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</si>
  <si>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</si>
  <si>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</si>
  <si>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</si>
  <si>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</si>
  <si>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</si>
  <si>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</si>
  <si>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</si>
  <si>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</si>
  <si>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</si>
  <si>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</si>
  <si>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</si>
  <si>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</si>
  <si>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</si>
  <si>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</si>
  <si>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</si>
  <si>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</si>
  <si>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</si>
  <si>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</si>
  <si>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</si>
  <si>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</si>
  <si>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</si>
  <si>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</si>
  <si>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</si>
  <si>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</si>
  <si>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</si>
  <si>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</si>
  <si>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</si>
  <si>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</si>
  <si>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</si>
  <si>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</si>
  <si>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</si>
  <si>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</si>
  <si>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</si>
  <si>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</si>
  <si>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</si>
  <si>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</si>
  <si>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</si>
  <si>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</si>
  <si>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</si>
  <si>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</si>
  <si>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</si>
  <si>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</si>
  <si>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</si>
  <si>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</si>
  <si>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</si>
  <si>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</si>
  <si>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</si>
  <si>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</si>
  <si>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</si>
  <si>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</si>
  <si>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</si>
  <si>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</si>
  <si>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</si>
  <si>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</si>
  <si>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</si>
  <si>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</si>
  <si>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</si>
  <si>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</si>
  <si>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</si>
  <si>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</si>
  <si>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</si>
  <si>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</si>
  <si>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</si>
  <si>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</si>
  <si>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</si>
  <si>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</si>
  <si>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</si>
  <si>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</si>
  <si>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</si>
  <si>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</si>
  <si>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</si>
  <si>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</si>
  <si>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</si>
  <si>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</si>
  <si>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</si>
  <si>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</si>
  <si>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</si>
  <si>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</si>
  <si>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</si>
  <si>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</si>
  <si>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</si>
  <si>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</si>
  <si>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</si>
  <si>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</si>
  <si>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</si>
  <si>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</si>
  <si>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</si>
  <si>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</si>
  <si>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</si>
  <si>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</si>
  <si>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</si>
  <si>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</si>
  <si>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</si>
  <si>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</si>
  <si>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</si>
  <si>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</si>
  <si>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</si>
  <si>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</si>
  <si>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</si>
  <si>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</si>
  <si>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</si>
  <si>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</si>
  <si>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</si>
  <si>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</si>
  <si>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</si>
  <si>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</si>
  <si>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</si>
  <si>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</si>
  <si>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</si>
  <si>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</si>
  <si>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</si>
  <si>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</si>
  <si>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</si>
  <si>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</si>
  <si>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</si>
  <si>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</si>
  <si>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</si>
  <si>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</si>
  <si>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</si>
  <si>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</si>
  <si>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</si>
  <si>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</si>
  <si>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</si>
  <si>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</si>
  <si>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</si>
  <si>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</si>
  <si>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</si>
  <si>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</si>
  <si>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</si>
  <si>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</si>
  <si>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</si>
  <si>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</si>
  <si>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</si>
  <si>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</si>
  <si>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</si>
  <si>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</si>
  <si>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</si>
  <si>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</si>
  <si>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</si>
  <si>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</si>
  <si>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</si>
  <si>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</si>
  <si>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</si>
  <si>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</si>
  <si>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</si>
  <si>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</si>
  <si>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</si>
  <si>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</si>
  <si>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</si>
  <si>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</si>
  <si>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</si>
  <si>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</si>
  <si>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</si>
  <si>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</si>
  <si>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</si>
  <si>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</si>
  <si>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</si>
  <si>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</si>
  <si>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</si>
  <si>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</si>
  <si>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</si>
  <si>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</si>
  <si>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</si>
  <si>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</si>
  <si>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</si>
  <si>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</si>
  <si>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</si>
  <si>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</si>
  <si>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</si>
  <si>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</si>
  <si>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</si>
  <si>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</si>
  <si>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</si>
  <si>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</si>
  <si>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</si>
  <si>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</si>
  <si>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</si>
  <si>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</si>
  <si>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</si>
  <si>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</si>
  <si>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</si>
  <si>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</si>
  <si>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</si>
  <si>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</si>
  <si>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</si>
  <si>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</si>
  <si>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</si>
  <si>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</si>
  <si>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</si>
  <si>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</si>
  <si>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</si>
  <si>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</si>
  <si>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</si>
  <si>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</si>
  <si>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</si>
  <si>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</si>
  <si>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</si>
  <si>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</si>
  <si>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</si>
  <si>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</si>
  <si>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</si>
  <si>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</si>
  <si>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</si>
  <si>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</si>
  <si>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</si>
  <si>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</si>
  <si>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</si>
  <si>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</si>
  <si>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</si>
  <si>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</si>
  <si>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</si>
  <si>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</si>
  <si>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</si>
  <si>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</si>
  <si>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</si>
  <si>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</si>
  <si>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</si>
  <si>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</si>
  <si>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</si>
  <si>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</si>
  <si>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</si>
  <si>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</si>
  <si>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</si>
  <si>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</si>
  <si>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</si>
  <si>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</si>
  <si>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</si>
  <si>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</si>
  <si>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</si>
  <si>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</si>
  <si>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</si>
  <si>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</si>
  <si>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</si>
  <si>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</si>
  <si>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</si>
  <si>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</si>
  <si>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</si>
  <si>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</si>
  <si>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</si>
  <si>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</si>
  <si>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</si>
  <si>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</si>
  <si>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</si>
  <si>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</si>
  <si>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</si>
  <si>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</si>
  <si>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</si>
  <si>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</si>
  <si>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</si>
  <si>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</si>
  <si>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</si>
  <si>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</si>
  <si>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</si>
  <si>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</si>
  <si>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</si>
  <si>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</si>
  <si>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</si>
  <si>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</si>
  <si>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</si>
  <si>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</si>
  <si>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</si>
  <si>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</si>
  <si>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</si>
  <si>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</si>
  <si>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</si>
  <si>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</si>
  <si>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</si>
  <si>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</si>
  <si>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</si>
  <si>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</si>
  <si>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</si>
  <si>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</si>
  <si>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</si>
  <si>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</si>
  <si>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</si>
  <si>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</si>
  <si>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</si>
  <si>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</si>
  <si>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</si>
  <si>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</si>
  <si>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</si>
  <si>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</si>
  <si>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</si>
  <si>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</si>
  <si>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</si>
  <si>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</si>
  <si>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</si>
  <si>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</si>
  <si>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</si>
  <si>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</si>
  <si>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</si>
  <si>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</si>
  <si>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</si>
  <si>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</si>
  <si>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</si>
  <si>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</si>
  <si>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</si>
  <si>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</si>
  <si>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</si>
  <si>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</si>
  <si>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</si>
  <si>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</si>
  <si>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</si>
  <si>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</si>
  <si>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</si>
  <si>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</si>
  <si>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</si>
  <si>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</si>
  <si>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</si>
  <si>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</si>
  <si>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</si>
  <si>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</si>
  <si>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</si>
  <si>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</si>
  <si>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</si>
  <si>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</si>
  <si>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</si>
  <si>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</si>
  <si>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</si>
  <si>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</si>
  <si>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</si>
  <si>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</si>
  <si>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</si>
  <si>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</si>
  <si>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</si>
  <si>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</si>
  <si>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</si>
  <si>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</si>
  <si>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</si>
  <si>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</si>
  <si>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</si>
  <si>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</si>
  <si>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</si>
  <si>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</si>
  <si>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</si>
  <si>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</si>
  <si>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</si>
  <si>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</si>
  <si>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</si>
  <si>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</si>
  <si>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</si>
  <si>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</si>
  <si>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</si>
  <si>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</si>
  <si>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</si>
  <si>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</si>
  <si>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</si>
  <si>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</si>
  <si>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</si>
  <si>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</si>
  <si>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</si>
  <si>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</si>
  <si>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</si>
  <si>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</si>
  <si>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</si>
  <si>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</si>
  <si>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</si>
  <si>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</si>
  <si>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</si>
  <si>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</si>
  <si>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</si>
  <si>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</si>
  <si>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</si>
  <si>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</si>
  <si>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</si>
  <si>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</si>
  <si>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</si>
  <si>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</si>
  <si>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</si>
  <si>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</si>
  <si>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</si>
  <si>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</si>
  <si>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</si>
  <si>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</si>
  <si>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</si>
  <si>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</si>
  <si>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</si>
  <si>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</si>
  <si>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</si>
  <si>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</si>
  <si>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</si>
  <si>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</si>
  <si>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</si>
  <si>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</si>
  <si>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</si>
  <si>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</si>
  <si>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</si>
  <si>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</si>
  <si>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</si>
  <si>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</si>
  <si>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</si>
  <si>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</si>
  <si>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</si>
  <si>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</si>
  <si>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</si>
  <si>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</si>
  <si>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</si>
  <si>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</si>
  <si>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</si>
  <si>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</si>
  <si>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</si>
  <si>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</si>
  <si>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</si>
  <si>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</si>
  <si>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</si>
  <si>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</si>
  <si>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</si>
  <si>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</si>
  <si>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</si>
  <si>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</si>
  <si>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</si>
  <si>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</si>
  <si>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</si>
  <si>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</si>
  <si>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</si>
  <si>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</si>
  <si>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</si>
  <si>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</si>
  <si>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</si>
  <si>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</si>
  <si>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</si>
  <si>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</si>
  <si>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</si>
  <si>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</si>
  <si>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</si>
  <si>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</si>
  <si>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</si>
  <si>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</si>
  <si>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</si>
  <si>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</si>
  <si>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</si>
  <si>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</si>
  <si>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</si>
  <si>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</si>
  <si>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</si>
  <si>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</si>
  <si>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</si>
  <si>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</si>
  <si>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</si>
  <si>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</si>
  <si>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</si>
  <si>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</si>
  <si>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</si>
  <si>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</si>
  <si>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</si>
  <si>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</si>
  <si>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</si>
  <si>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</si>
  <si>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</si>
  <si>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</si>
  <si>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</si>
  <si>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</si>
  <si>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</si>
  <si>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</si>
  <si>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</si>
  <si>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</si>
  <si>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</si>
  <si>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</si>
  <si>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</si>
  <si>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</si>
  <si>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</si>
  <si>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</si>
  <si>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</si>
  <si>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</si>
  <si>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</si>
  <si>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</si>
  <si>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</si>
  <si>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</si>
  <si>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</si>
  <si>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</si>
  <si>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</si>
  <si>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</si>
  <si>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</si>
  <si>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</si>
  <si>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</si>
  <si>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</si>
  <si>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</si>
  <si>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</si>
  <si>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</si>
  <si>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</si>
  <si>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</si>
  <si>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</si>
  <si>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</si>
  <si>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</si>
  <si>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</si>
  <si>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</si>
  <si>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</si>
  <si>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</si>
  <si>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</si>
  <si>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</si>
  <si>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</si>
  <si>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</si>
  <si>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</si>
  <si>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</si>
  <si>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</si>
  <si>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</si>
  <si>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</si>
  <si>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</si>
  <si>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</si>
  <si>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</si>
  <si>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</si>
  <si>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</si>
  <si>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</si>
  <si>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</si>
  <si>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</si>
  <si>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</si>
  <si>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</si>
  <si>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</si>
  <si>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</si>
  <si>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</si>
  <si>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</si>
  <si>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</si>
  <si>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</si>
  <si>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</si>
  <si>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</si>
  <si>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</si>
  <si>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</si>
  <si>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</si>
  <si>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</si>
  <si>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</si>
  <si>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</si>
  <si>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</si>
  <si>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</si>
  <si>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</si>
  <si>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</si>
  <si>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</si>
  <si>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</si>
  <si>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</si>
  <si>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</si>
  <si>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</si>
  <si>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</si>
  <si>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</si>
  <si>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</si>
  <si>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</si>
  <si>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</si>
  <si>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</si>
  <si>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</si>
  <si>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</si>
  <si>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</si>
  <si>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</si>
  <si>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</si>
  <si>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</si>
  <si>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</si>
  <si>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</si>
  <si>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</si>
  <si>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</si>
  <si>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</si>
  <si>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</si>
  <si>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</si>
  <si>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</si>
  <si>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</si>
  <si>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</si>
  <si>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</si>
  <si>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</si>
  <si>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</si>
  <si>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</si>
  <si>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</si>
  <si>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</si>
  <si>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</si>
  <si>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</si>
  <si>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</si>
  <si>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</si>
  <si>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</si>
  <si>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</si>
  <si>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</si>
  <si>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</si>
  <si>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</si>
  <si>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</si>
  <si>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</si>
  <si>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</si>
  <si>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</si>
  <si>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</si>
  <si>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</si>
  <si>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</si>
  <si>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</si>
  <si>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</si>
  <si>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</si>
  <si>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</si>
  <si>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</si>
  <si>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</si>
  <si>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</si>
  <si>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</si>
  <si>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</si>
  <si>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</si>
  <si>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</si>
  <si>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</si>
  <si>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</si>
  <si>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</si>
  <si>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</si>
  <si>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</si>
  <si>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</si>
  <si>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</si>
  <si>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</si>
  <si>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</si>
  <si>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</si>
  <si>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</si>
  <si>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</si>
  <si>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</si>
  <si>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</si>
  <si>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</si>
  <si>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</si>
  <si>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</si>
  <si>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</si>
  <si>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</si>
  <si>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</si>
  <si>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</si>
  <si>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</si>
  <si>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</si>
  <si>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</si>
  <si>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</si>
  <si>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</si>
  <si>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</si>
  <si>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</si>
  <si>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</si>
  <si>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</si>
  <si>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</si>
  <si>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</si>
  <si>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</si>
  <si>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</si>
  <si>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</si>
  <si>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</si>
  <si>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</si>
  <si>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</si>
  <si>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</si>
  <si>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</si>
  <si>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</si>
  <si>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</si>
  <si>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</si>
  <si>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</si>
  <si>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</si>
  <si>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</si>
  <si>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</si>
  <si>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</si>
  <si>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</si>
  <si>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</si>
  <si>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</si>
  <si>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</si>
  <si>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</si>
  <si>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</si>
  <si>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</si>
  <si>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</si>
  <si>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</si>
  <si>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</si>
  <si>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</si>
  <si>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</si>
  <si>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</si>
  <si>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</si>
  <si>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</si>
  <si>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</si>
  <si>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</si>
  <si>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</si>
  <si>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</si>
  <si>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</si>
  <si>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</si>
  <si>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</si>
  <si>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</si>
  <si>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</si>
  <si>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</si>
  <si>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</si>
  <si>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</si>
  <si>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</si>
  <si>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</si>
  <si>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</si>
  <si>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</si>
  <si>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</si>
  <si>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</si>
  <si>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</si>
  <si>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</si>
  <si>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</si>
  <si>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</si>
  <si>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</si>
  <si>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</si>
  <si>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</si>
  <si>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</si>
  <si>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</si>
  <si>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</si>
  <si>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</si>
  <si>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</si>
  <si>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</si>
  <si>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</si>
  <si>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</si>
  <si>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</si>
  <si>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</si>
  <si>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</si>
  <si>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</si>
  <si>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</si>
  <si>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</si>
  <si>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</si>
  <si>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</si>
  <si>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</si>
  <si>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</si>
  <si>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</si>
  <si>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</si>
  <si>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</si>
  <si>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</si>
  <si>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</si>
  <si>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</si>
  <si>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</si>
  <si>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</si>
  <si>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</si>
  <si>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</si>
  <si>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</si>
  <si>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</si>
  <si>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</si>
  <si>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</si>
  <si>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</si>
  <si>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</si>
  <si>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</si>
  <si>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</si>
  <si>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</si>
  <si>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</si>
  <si>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</si>
  <si>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</si>
  <si>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</si>
  <si>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</si>
  <si>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</si>
  <si>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</si>
  <si>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</si>
  <si>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</si>
  <si>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</si>
  <si>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</si>
  <si>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</si>
  <si>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</si>
  <si>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</si>
  <si>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</si>
  <si>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</si>
  <si>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</si>
  <si>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</si>
  <si>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</si>
  <si>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</si>
  <si>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</si>
  <si>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</si>
  <si>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</si>
  <si>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</si>
  <si>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</si>
  <si>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</si>
  <si>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</si>
  <si>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</si>
  <si>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</si>
  <si>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</si>
  <si>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</si>
  <si>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</si>
  <si>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</si>
  <si>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</si>
  <si>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</si>
  <si>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</si>
  <si>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</si>
  <si>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</si>
  <si>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</si>
  <si>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</si>
  <si>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</si>
  <si>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</si>
  <si>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</si>
  <si>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</si>
  <si>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</si>
  <si>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</si>
  <si>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</si>
  <si>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</si>
  <si>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</si>
  <si>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</si>
  <si>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</si>
  <si>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</si>
  <si>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</si>
  <si>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</si>
  <si>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</si>
  <si>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</si>
  <si>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</si>
  <si>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</si>
  <si>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</si>
  <si>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</si>
  <si>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</si>
  <si>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</si>
  <si>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</si>
  <si>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</si>
  <si>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</si>
  <si>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</si>
  <si>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</si>
  <si>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</si>
  <si>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</si>
  <si>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</si>
  <si>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</si>
  <si>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</si>
  <si>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</si>
  <si>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</si>
  <si>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</si>
  <si>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</si>
  <si>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</si>
  <si>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</si>
  <si>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</si>
  <si>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</si>
  <si>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</si>
  <si>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</si>
  <si>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</si>
  <si>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</si>
  <si>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</si>
  <si>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</si>
  <si>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</si>
  <si>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</si>
  <si>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</si>
  <si>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</si>
  <si>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</si>
  <si>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</si>
  <si>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</si>
  <si>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</si>
  <si>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</si>
  <si>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</si>
  <si>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</si>
  <si>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</si>
  <si>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</si>
  <si>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</si>
  <si>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</si>
  <si>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</si>
  <si>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</si>
  <si>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</si>
  <si>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</si>
  <si>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</si>
  <si>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</si>
  <si>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</si>
  <si>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</si>
  <si>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</si>
  <si>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</si>
  <si>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</si>
  <si>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</si>
  <si>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</si>
  <si>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</si>
  <si>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</si>
  <si>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</si>
  <si>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</si>
  <si>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</si>
  <si>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</si>
  <si>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</si>
  <si>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</si>
  <si>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</si>
  <si>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</si>
  <si>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</si>
  <si>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</si>
  <si>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</si>
  <si>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</si>
  <si>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</si>
  <si>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</si>
  <si>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</si>
  <si>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</si>
  <si>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</si>
  <si>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</si>
  <si>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</si>
  <si>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</si>
  <si>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</si>
  <si>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</si>
  <si>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</si>
  <si>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</si>
  <si>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</si>
  <si>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</si>
  <si>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</si>
  <si>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</si>
  <si>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</si>
  <si>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</si>
  <si>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</si>
  <si>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</si>
  <si>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</si>
  <si>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</si>
  <si>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</si>
  <si>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</si>
  <si>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</si>
  <si>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</si>
  <si>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</si>
  <si>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</si>
  <si>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</si>
  <si>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</si>
  <si>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</si>
  <si>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</si>
  <si>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</si>
  <si>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</si>
  <si>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</si>
  <si>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</si>
  <si>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</si>
  <si>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</si>
  <si>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</si>
  <si>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</si>
  <si>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</si>
  <si>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</si>
  <si>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</si>
  <si>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</si>
  <si>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</si>
  <si>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</si>
  <si>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</si>
  <si>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</si>
  <si>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</si>
  <si>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</si>
  <si>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</si>
  <si>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</si>
  <si>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</si>
  <si>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</si>
  <si>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</si>
  <si>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</si>
  <si>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</si>
  <si>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</si>
  <si>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</si>
  <si>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</si>
  <si>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</si>
  <si>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</si>
  <si>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</si>
  <si>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</si>
  <si>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</si>
  <si>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</si>
  <si>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</si>
  <si>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</si>
  <si>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</si>
  <si>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</si>
  <si>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</si>
  <si>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</si>
  <si>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</si>
  <si>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</si>
  <si>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</si>
  <si>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</si>
  <si>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</si>
  <si>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</si>
  <si>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</si>
  <si>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</si>
  <si>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</si>
  <si>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</si>
  <si>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</si>
  <si>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</si>
  <si>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</si>
  <si>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</si>
  <si>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</si>
  <si>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</si>
  <si>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</si>
  <si>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</si>
  <si>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</si>
  <si>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</si>
  <si>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</si>
  <si>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</si>
  <si>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</si>
  <si>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</si>
  <si>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</si>
  <si>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</si>
  <si>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</si>
  <si>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</si>
  <si>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</si>
  <si>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</si>
  <si>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</si>
  <si>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</si>
  <si>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</si>
  <si>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</si>
  <si>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</si>
  <si>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</si>
  <si>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</si>
  <si>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</si>
  <si>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</si>
  <si>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</si>
  <si>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</si>
  <si>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</si>
  <si>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</si>
  <si>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</si>
  <si>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</si>
  <si>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</si>
  <si>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</si>
  <si>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</si>
  <si>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</si>
  <si>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</si>
  <si>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</si>
  <si>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</si>
  <si>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</si>
  <si>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</si>
  <si>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</si>
  <si>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</si>
  <si>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</si>
  <si>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</si>
  <si>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</si>
  <si>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</si>
  <si>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</si>
  <si>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</si>
  <si>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</si>
  <si>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</si>
  <si>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</si>
  <si>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</si>
  <si>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</si>
  <si>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</si>
  <si>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</si>
  <si>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</si>
  <si>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</si>
  <si>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</si>
  <si>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</si>
  <si>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</si>
  <si>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</si>
  <si>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</si>
  <si>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</si>
  <si>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</si>
  <si>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</si>
  <si>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</si>
  <si>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</si>
  <si>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</si>
  <si>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</si>
  <si>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</si>
  <si>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</si>
  <si>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</si>
  <si>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</si>
  <si>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</si>
  <si>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</si>
  <si>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</si>
  <si>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</si>
  <si>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</si>
  <si>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</si>
  <si>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</si>
  <si>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</si>
  <si>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</si>
  <si>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</si>
  <si>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</si>
  <si>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</si>
  <si>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</si>
  <si>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</si>
  <si>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</si>
  <si>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</si>
  <si>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</si>
  <si>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</si>
  <si>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</si>
  <si>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</si>
  <si>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</si>
  <si>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</si>
  <si>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</si>
  <si>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</si>
  <si>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</si>
  <si>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</si>
  <si>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</si>
  <si>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</si>
  <si>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</si>
  <si>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</si>
  <si>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</si>
  <si>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</si>
  <si>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</si>
  <si>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</si>
  <si>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</si>
  <si>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</si>
  <si>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</si>
  <si>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</si>
  <si>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</si>
  <si>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</si>
  <si>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</si>
  <si>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</si>
  <si>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</si>
  <si>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</si>
  <si>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</si>
  <si>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</si>
  <si>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</si>
  <si>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</si>
  <si>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</si>
  <si>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</si>
  <si>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</si>
  <si>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</si>
  <si>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</si>
  <si>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</si>
  <si>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</si>
  <si>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</si>
  <si>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</si>
  <si>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</si>
  <si>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</si>
  <si>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</si>
  <si>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</si>
  <si>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</si>
  <si>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</si>
  <si>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</si>
  <si>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</si>
  <si>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</si>
  <si>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</si>
  <si>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</si>
  <si>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</si>
  <si>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</si>
  <si>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</si>
  <si>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</si>
  <si>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</si>
  <si>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</si>
  <si>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</si>
  <si>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</si>
  <si>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</si>
  <si>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</si>
  <si>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</si>
  <si>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</si>
  <si>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</si>
  <si>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</si>
  <si>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</si>
  <si>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</si>
  <si>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</si>
  <si>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</si>
  <si>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</si>
  <si>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</si>
  <si>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</si>
  <si>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</si>
  <si>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</si>
  <si>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</si>
  <si>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</si>
  <si>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</si>
  <si>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</si>
  <si>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</si>
  <si>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</si>
  <si>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</si>
  <si>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</si>
  <si>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</si>
  <si>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</si>
  <si>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</si>
  <si>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</si>
  <si>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</si>
  <si>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</si>
  <si>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</si>
  <si>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</si>
  <si>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</si>
  <si>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</si>
  <si>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</si>
  <si>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</si>
  <si>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</si>
  <si>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</si>
  <si>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</si>
  <si>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</si>
  <si>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</si>
  <si>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</si>
  <si>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</si>
  <si>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</si>
  <si>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</si>
  <si>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</si>
  <si>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</si>
  <si>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</si>
  <si>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</si>
  <si>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</si>
  <si>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</si>
  <si>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</si>
  <si>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</si>
  <si>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</si>
  <si>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</si>
  <si>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</si>
  <si>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</si>
  <si>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</si>
  <si>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</si>
  <si>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</si>
  <si>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</si>
  <si>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</si>
  <si>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</si>
  <si>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</si>
  <si>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</si>
  <si>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</si>
  <si>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</si>
  <si>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</si>
  <si>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</si>
  <si>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</si>
  <si>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</si>
  <si>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</si>
  <si>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</si>
  <si>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</si>
  <si>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</si>
  <si>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</si>
  <si>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</si>
  <si>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</si>
  <si>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</si>
  <si>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</si>
  <si>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</si>
  <si>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</si>
  <si>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</si>
  <si>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</si>
  <si>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</si>
  <si>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</si>
  <si>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</si>
  <si>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</si>
  <si>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</si>
  <si>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</si>
  <si>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</si>
  <si>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</si>
  <si>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</si>
  <si>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</si>
  <si>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</si>
  <si>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</si>
  <si>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</si>
  <si>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</si>
  <si>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</si>
  <si>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</si>
  <si>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</si>
  <si>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</si>
  <si>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</si>
  <si>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</si>
  <si>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</si>
  <si>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</si>
  <si>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</si>
  <si>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</si>
  <si>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</si>
  <si>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</si>
  <si>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</si>
  <si>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</si>
  <si>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</si>
  <si>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</si>
  <si>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</si>
  <si>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</si>
  <si>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</si>
  <si>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</si>
  <si>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</si>
  <si>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</si>
  <si>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</si>
  <si>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</si>
  <si>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</si>
  <si>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</si>
  <si>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</si>
  <si>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</si>
  <si>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</si>
  <si>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</si>
  <si>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</si>
  <si>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</si>
  <si>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</si>
  <si>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</si>
  <si>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</si>
  <si>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</si>
  <si>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</si>
  <si>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</si>
  <si>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</si>
  <si>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</si>
  <si>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</si>
  <si>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</si>
  <si>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</si>
  <si>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</si>
  <si>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</si>
  <si>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</si>
  <si>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</si>
  <si>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</si>
  <si>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</si>
  <si>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</si>
  <si>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</si>
  <si>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</si>
  <si>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</si>
  <si>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</si>
  <si>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</si>
  <si>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</si>
  <si>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</si>
  <si>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</si>
  <si>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</si>
  <si>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</si>
  <si>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</si>
  <si>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</si>
  <si>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</si>
  <si>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</si>
  <si>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</si>
  <si>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</si>
  <si>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</si>
  <si>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</si>
  <si>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</si>
  <si>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</si>
  <si>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</si>
  <si>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</si>
  <si>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</si>
  <si>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</si>
  <si>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</si>
  <si>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</si>
  <si>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</si>
  <si>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</si>
  <si>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</si>
  <si>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</si>
  <si>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</si>
  <si>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</si>
  <si>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</si>
  <si>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</si>
  <si>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</si>
  <si>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</si>
  <si>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</si>
  <si>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</si>
  <si>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</si>
  <si>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</si>
  <si>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</si>
  <si>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</si>
  <si>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</si>
  <si>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</si>
  <si>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</si>
  <si>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</si>
  <si>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</si>
  <si>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</si>
  <si>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</si>
  <si>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</si>
  <si>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</si>
  <si>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</si>
  <si>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</si>
  <si>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</si>
  <si>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</si>
  <si>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</si>
  <si>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</si>
  <si>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</si>
  <si>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</si>
  <si>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</si>
  <si>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</si>
  <si>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</si>
  <si>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</si>
  <si>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</si>
  <si>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</si>
  <si>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</si>
  <si>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</si>
  <si>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</si>
  <si>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</si>
  <si>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</si>
  <si>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</si>
  <si>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</si>
  <si>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</si>
  <si>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</si>
  <si>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</si>
  <si>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</si>
  <si>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</si>
  <si>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</si>
  <si>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</si>
  <si>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</si>
  <si>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</si>
  <si>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</si>
  <si>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</si>
  <si>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</si>
  <si>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</si>
  <si>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</si>
  <si>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</si>
  <si>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</si>
  <si>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</si>
  <si>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</si>
  <si>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</si>
  <si>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</si>
  <si>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</si>
  <si>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</si>
  <si>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</si>
  <si>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</si>
  <si>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</si>
  <si>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</si>
  <si>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</si>
  <si>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</si>
  <si>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</si>
  <si>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</si>
  <si>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</si>
  <si>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</si>
  <si>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</si>
  <si>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</si>
  <si>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</si>
  <si>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</si>
  <si>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</si>
  <si>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</si>
  <si>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</si>
  <si>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</si>
  <si>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</si>
  <si>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</si>
  <si>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</si>
  <si>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</si>
  <si>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</si>
  <si>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</si>
  <si>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</si>
  <si>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</si>
  <si>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</si>
  <si>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</si>
  <si>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</si>
  <si>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</si>
  <si>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</si>
  <si>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</si>
  <si>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</si>
  <si>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</si>
  <si>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</si>
  <si>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</si>
  <si>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</si>
  <si>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</si>
  <si>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</si>
  <si>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</si>
  <si>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</si>
  <si>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</si>
  <si>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</si>
  <si>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</si>
  <si>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</si>
  <si>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</si>
  <si>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</si>
  <si>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</si>
  <si>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</si>
  <si>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</si>
  <si>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</si>
  <si>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</si>
  <si>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</si>
  <si>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</si>
  <si>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</si>
  <si>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</si>
  <si>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</si>
  <si>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</si>
  <si>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</si>
  <si>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</si>
  <si>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</si>
  <si>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</si>
  <si>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</si>
  <si>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</si>
  <si>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</si>
  <si>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</si>
  <si>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</si>
  <si>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</si>
  <si>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</si>
  <si>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</si>
  <si>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</si>
  <si>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</si>
  <si>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</si>
  <si>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</si>
  <si>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</si>
  <si>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</si>
  <si>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</si>
  <si>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</si>
  <si>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</si>
  <si>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</si>
  <si>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</si>
  <si>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</si>
  <si>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</si>
  <si>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</si>
  <si>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</si>
  <si>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</si>
  <si>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</si>
  <si>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</si>
  <si>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</si>
  <si>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</si>
  <si>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</si>
  <si>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</si>
  <si>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</si>
  <si>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</si>
  <si>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</si>
  <si>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</si>
  <si>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</si>
  <si>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</si>
  <si>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</si>
  <si>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</si>
  <si>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</si>
  <si>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</si>
  <si>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</si>
  <si>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</si>
  <si>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</si>
  <si>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</si>
  <si>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</si>
  <si>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</si>
  <si>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</si>
  <si>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</si>
  <si>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</si>
  <si>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</si>
  <si>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</si>
  <si>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</si>
  <si>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</si>
  <si>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</si>
  <si>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</si>
  <si>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</si>
  <si>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</si>
  <si>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</si>
  <si>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</si>
  <si>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</si>
  <si>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</si>
  <si>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</si>
  <si>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</si>
  <si>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</si>
  <si>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</si>
  <si>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</si>
  <si>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</si>
  <si>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</si>
  <si>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</si>
  <si>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</si>
  <si>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</si>
  <si>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</si>
  <si>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</si>
  <si>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</si>
  <si>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</si>
  <si>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</si>
  <si>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</si>
  <si>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</si>
  <si>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</si>
  <si>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</si>
  <si>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</si>
  <si>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</si>
  <si>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</si>
  <si>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</si>
  <si>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</si>
  <si>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</si>
  <si>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</si>
  <si>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</si>
  <si>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</si>
  <si>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</si>
  <si>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</si>
  <si>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</si>
  <si>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</si>
  <si>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</si>
  <si>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</si>
  <si>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</si>
  <si>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</si>
  <si>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</si>
  <si>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</si>
  <si>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</si>
  <si>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</si>
  <si>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</si>
  <si>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</si>
  <si>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</si>
  <si>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</si>
  <si>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</si>
  <si>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</si>
  <si>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</si>
  <si>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</si>
  <si>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</si>
  <si>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</si>
  <si>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</si>
  <si>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</si>
  <si>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</si>
  <si>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</si>
  <si>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</si>
  <si>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</si>
  <si>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</si>
  <si>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</si>
  <si>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</si>
  <si>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</si>
  <si>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</si>
  <si>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</si>
  <si>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</si>
  <si>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</si>
  <si>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</si>
  <si>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</si>
  <si>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</si>
  <si>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</si>
  <si>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</si>
  <si>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</si>
  <si>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</si>
  <si>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</si>
  <si>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</si>
  <si>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</si>
  <si>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</si>
  <si>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</si>
  <si>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</si>
  <si>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</si>
  <si>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</si>
  <si>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</si>
  <si>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</si>
  <si>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</si>
  <si>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</si>
  <si>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</si>
  <si>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</si>
  <si>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</si>
  <si>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</si>
  <si>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</si>
  <si>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</si>
  <si>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</si>
  <si>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</si>
  <si>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</si>
  <si>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</si>
  <si>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</si>
  <si>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</si>
  <si>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</si>
  <si>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</si>
  <si>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</si>
  <si>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</si>
  <si>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</si>
  <si>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</si>
  <si>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</si>
  <si>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</si>
  <si>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</si>
  <si>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</si>
  <si>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</si>
  <si>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</si>
  <si>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</si>
  <si>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</si>
  <si>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</si>
  <si>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</si>
  <si>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</si>
  <si>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</si>
  <si>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</si>
  <si>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</si>
  <si>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</si>
  <si>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</si>
  <si>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</si>
  <si>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</si>
  <si>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</si>
  <si>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</si>
  <si>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</si>
  <si>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</si>
  <si>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</si>
  <si>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</si>
  <si>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</si>
  <si>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</si>
  <si>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</si>
  <si>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</si>
  <si>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</si>
  <si>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</si>
  <si>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</si>
  <si>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</si>
  <si>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</si>
  <si>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</si>
  <si>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</si>
  <si>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</si>
  <si>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</si>
  <si>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</si>
  <si>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</si>
  <si>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</si>
  <si>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</si>
  <si>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</si>
  <si>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</si>
  <si>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</si>
  <si>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</si>
  <si>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</si>
  <si>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</si>
  <si>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</si>
  <si>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</si>
  <si>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</si>
  <si>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</si>
  <si>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</si>
  <si>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</si>
  <si>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</si>
  <si>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</si>
  <si>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</si>
  <si>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</si>
  <si>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</si>
  <si>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</si>
  <si>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</si>
  <si>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</si>
  <si>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</si>
  <si>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</si>
  <si>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</si>
  <si>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</si>
  <si>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</si>
  <si>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</si>
  <si>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</si>
  <si>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</si>
  <si>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</si>
  <si>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</si>
  <si>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</si>
  <si>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</si>
  <si>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</si>
  <si>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</si>
  <si>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</si>
  <si>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</si>
  <si>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</si>
  <si>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</si>
  <si>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</si>
  <si>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</si>
  <si>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</si>
  <si>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</si>
  <si>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</si>
  <si>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</si>
  <si>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</si>
  <si>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</si>
  <si>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</si>
  <si>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</si>
  <si>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</si>
  <si>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</si>
  <si>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</si>
  <si>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</si>
  <si>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</si>
  <si>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</si>
  <si>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</si>
  <si>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</si>
  <si>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</si>
  <si>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</si>
  <si>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</si>
  <si>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</si>
  <si>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</si>
  <si>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</si>
  <si>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</si>
  <si>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</si>
  <si>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</si>
  <si>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</si>
  <si>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</si>
  <si>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</si>
  <si>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</si>
  <si>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</si>
  <si>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</si>
  <si>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</si>
  <si>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</si>
  <si>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</si>
  <si>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</si>
  <si>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</si>
  <si>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</si>
  <si>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</si>
  <si>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</si>
  <si>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</si>
  <si>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</si>
  <si>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</si>
  <si>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</si>
  <si>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</si>
  <si>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</si>
  <si>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</si>
  <si>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</si>
  <si>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</si>
  <si>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</si>
  <si>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</si>
  <si>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</si>
  <si>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</si>
  <si>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</si>
  <si>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</si>
  <si>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</si>
  <si>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</si>
  <si>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</si>
  <si>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</si>
  <si>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</si>
  <si>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</si>
  <si>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</si>
  <si>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</si>
  <si>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</si>
  <si>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</si>
  <si>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</si>
  <si>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</si>
  <si>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</si>
  <si>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</si>
  <si>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</si>
  <si>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</si>
  <si>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</si>
  <si>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</si>
  <si>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</si>
  <si>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</si>
  <si>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</si>
  <si>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</si>
  <si>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</si>
  <si>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</si>
  <si>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</si>
  <si>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</si>
  <si>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</si>
  <si>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</si>
  <si>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</si>
  <si>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</si>
  <si>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</si>
  <si>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</si>
  <si>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</si>
  <si>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</si>
  <si>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</si>
  <si>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</si>
  <si>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</si>
  <si>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</si>
  <si>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</si>
  <si>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</si>
  <si>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</si>
  <si>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</si>
  <si>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</si>
  <si>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</si>
  <si>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</si>
  <si>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</si>
  <si>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</si>
  <si>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</si>
  <si>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</si>
  <si>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</si>
  <si>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</si>
  <si>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</si>
  <si>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</si>
  <si>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</si>
  <si>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</si>
  <si>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</si>
  <si>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</si>
  <si>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</si>
  <si>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</si>
  <si>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</si>
  <si>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</si>
  <si>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</si>
  <si>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</si>
  <si>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</si>
  <si>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</si>
  <si>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</si>
  <si>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</si>
  <si>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</si>
  <si>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</si>
  <si>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</si>
  <si>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</si>
  <si>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</si>
  <si>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</si>
  <si>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</si>
  <si>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</si>
  <si>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</si>
  <si>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</si>
  <si>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</si>
  <si>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</si>
  <si>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</si>
  <si>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</si>
  <si>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</si>
  <si>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</si>
  <si>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</si>
  <si>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</si>
  <si>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</si>
  <si>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</si>
  <si>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</si>
  <si>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</si>
  <si>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</si>
  <si>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</si>
  <si>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</si>
  <si>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</si>
  <si>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</si>
  <si>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</si>
  <si>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</si>
  <si>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</si>
  <si>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</si>
  <si>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</si>
  <si>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</si>
  <si>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</si>
  <si>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</si>
  <si>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</si>
  <si>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</si>
  <si>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</si>
  <si>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</si>
  <si>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</si>
  <si>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</si>
  <si>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</si>
  <si>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</si>
  <si>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</si>
  <si>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</si>
  <si>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</si>
  <si>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</si>
  <si>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</si>
  <si>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</si>
  <si>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</si>
  <si>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</si>
  <si>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</si>
  <si>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</si>
  <si>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</si>
  <si>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</si>
  <si>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</si>
  <si>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</si>
  <si>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</si>
  <si>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</si>
  <si>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</si>
  <si>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</si>
  <si>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</si>
  <si>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</si>
  <si>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</si>
  <si>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</si>
  <si>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</si>
  <si>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</si>
  <si>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</si>
  <si>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</si>
  <si>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</si>
  <si>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</si>
  <si>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</si>
  <si>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</si>
  <si>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</si>
  <si>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</si>
  <si>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</si>
  <si>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</si>
  <si>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</si>
  <si>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</si>
  <si>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</si>
  <si>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</si>
  <si>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</si>
  <si>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</si>
  <si>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</si>
  <si>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</si>
  <si>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</si>
  <si>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</si>
  <si>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</si>
  <si>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</si>
  <si>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</si>
  <si>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</si>
  <si>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</si>
  <si>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</si>
  <si>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</si>
  <si>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</si>
  <si>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</si>
  <si>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</si>
  <si>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</si>
  <si>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</si>
  <si>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</si>
  <si>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</si>
  <si>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</si>
  <si>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</si>
  <si>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</si>
  <si>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</si>
  <si>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</si>
  <si>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</si>
  <si>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</si>
  <si>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</si>
  <si>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</si>
  <si>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</si>
  <si>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</si>
  <si>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</si>
  <si>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</si>
  <si>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</si>
  <si>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</si>
  <si>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</si>
  <si>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</si>
  <si>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</si>
  <si>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</si>
  <si>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</si>
  <si>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</si>
  <si>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</si>
  <si>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</si>
  <si>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</si>
  <si>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</si>
  <si>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</si>
  <si>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</si>
  <si>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</si>
  <si>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</si>
  <si>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</si>
  <si>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</si>
  <si>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</si>
  <si>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</si>
  <si>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</si>
  <si>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</si>
  <si>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</si>
  <si>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</si>
  <si>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</si>
  <si>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</si>
  <si>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</si>
  <si>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</si>
  <si>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</si>
  <si>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</si>
  <si>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</si>
  <si>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</si>
  <si>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</si>
  <si>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</si>
  <si>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</si>
  <si>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</si>
  <si>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</si>
  <si>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</si>
  <si>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</si>
  <si>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</si>
  <si>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</si>
  <si>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</si>
  <si>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</si>
  <si>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</si>
  <si>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</si>
  <si>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</si>
  <si>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</si>
  <si>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</si>
  <si>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</si>
  <si>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</si>
  <si>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</si>
  <si>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</si>
  <si>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</si>
  <si>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</si>
  <si>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</si>
  <si>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</si>
  <si>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</si>
  <si>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</si>
  <si>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</si>
  <si>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</si>
  <si>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</si>
  <si>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</si>
  <si>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</si>
  <si>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</si>
  <si>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</si>
  <si>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</si>
  <si>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</si>
  <si>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</si>
  <si>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</si>
  <si>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</si>
  <si>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</si>
  <si>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</si>
  <si>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</si>
  <si>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</si>
  <si>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</si>
  <si>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</si>
  <si>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</si>
  <si>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</si>
  <si>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</si>
  <si>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</si>
  <si>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</si>
  <si>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</si>
  <si>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</si>
  <si>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</si>
  <si>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</si>
  <si>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</si>
  <si>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</si>
  <si>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</si>
  <si>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</si>
  <si>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</si>
  <si>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</si>
  <si>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</si>
  <si>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</si>
  <si>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</si>
  <si>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</si>
  <si>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</si>
  <si>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</si>
  <si>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</si>
  <si>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</si>
  <si>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</si>
  <si>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</si>
  <si>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</si>
  <si>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</si>
  <si>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</si>
  <si>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</si>
  <si>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</si>
  <si>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</si>
  <si>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</si>
  <si>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</si>
  <si>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</si>
  <si>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</si>
  <si>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</si>
  <si>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</si>
  <si>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</si>
  <si>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</si>
  <si>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</si>
  <si>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</si>
  <si>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</si>
  <si>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</si>
  <si>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</si>
  <si>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</si>
  <si>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</si>
  <si>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</si>
  <si>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</si>
  <si>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</si>
  <si>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</si>
  <si>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</si>
  <si>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</si>
  <si>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</si>
  <si>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</si>
  <si>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</si>
  <si>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</si>
  <si>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</si>
  <si>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</si>
  <si>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</si>
  <si>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</si>
  <si>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</si>
  <si>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</si>
  <si>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</si>
  <si>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</si>
  <si>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</si>
  <si>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</si>
  <si>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</si>
  <si>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</si>
  <si>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</si>
  <si>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</si>
  <si>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</si>
  <si>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</si>
  <si>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</si>
  <si>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</si>
  <si>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</si>
  <si>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</si>
  <si>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</si>
  <si>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</si>
  <si>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</si>
  <si>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</si>
  <si>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</si>
  <si>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</si>
  <si>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</si>
  <si>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</si>
  <si>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</si>
  <si>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</si>
  <si>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</si>
  <si>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</si>
  <si>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</si>
  <si>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</si>
  <si>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</si>
  <si>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</si>
  <si>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</si>
  <si>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</si>
  <si>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</si>
  <si>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</si>
  <si>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</si>
  <si>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</si>
  <si>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</si>
  <si>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</si>
  <si>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</si>
  <si>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</si>
  <si>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</si>
  <si>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</si>
  <si>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</si>
  <si>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</si>
  <si>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</si>
  <si>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</si>
  <si>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</si>
  <si>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</si>
  <si>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</si>
  <si>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</si>
  <si>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</si>
  <si>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</si>
  <si>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</si>
  <si>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</si>
  <si>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</si>
  <si>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</si>
  <si>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</si>
  <si>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</si>
  <si>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</si>
  <si>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</si>
  <si>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</si>
  <si>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</si>
  <si>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</si>
  <si>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</si>
  <si>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</si>
  <si>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</si>
  <si>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</si>
  <si>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</si>
  <si>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</si>
  <si>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</si>
  <si>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</si>
  <si>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</si>
  <si>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</si>
  <si>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</si>
  <si>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</si>
  <si>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</si>
  <si>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</si>
  <si>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</si>
  <si>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</si>
  <si>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</si>
  <si>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</si>
  <si>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</si>
  <si>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</si>
  <si>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</si>
  <si>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</si>
  <si>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</si>
  <si>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</si>
  <si>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</si>
  <si>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</si>
  <si>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</si>
  <si>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</si>
  <si>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</si>
  <si>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</si>
  <si>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</si>
  <si>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</si>
  <si>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</si>
  <si>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</si>
  <si>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</si>
  <si>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</si>
  <si>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</si>
  <si>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</si>
  <si>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</si>
  <si>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</si>
  <si>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</si>
  <si>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</si>
  <si>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</si>
  <si>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</si>
  <si>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</si>
  <si>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</si>
  <si>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</si>
  <si>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</si>
  <si>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</si>
  <si>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</si>
  <si>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</si>
  <si>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</si>
  <si>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</si>
  <si>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</si>
  <si>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</si>
  <si>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</si>
  <si>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</si>
  <si>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</si>
  <si>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</si>
  <si>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</si>
  <si>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</si>
  <si>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</si>
  <si>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</si>
  <si>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</si>
  <si>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</si>
  <si>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</si>
  <si>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</si>
  <si>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</si>
  <si>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</si>
  <si>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</si>
  <si>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</si>
  <si>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</si>
  <si>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</si>
  <si>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</si>
  <si>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</si>
  <si>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</si>
  <si>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</si>
  <si>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</si>
  <si>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</si>
  <si>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</si>
  <si>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</si>
  <si>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</si>
  <si>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</si>
  <si>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</si>
  <si>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</si>
  <si>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</si>
  <si>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</si>
  <si>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</si>
  <si>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</si>
  <si>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</si>
  <si>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</si>
  <si>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</si>
  <si>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</si>
  <si>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</si>
  <si>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</si>
  <si>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</si>
  <si>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</si>
  <si>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</si>
  <si>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</si>
  <si>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</si>
  <si>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</si>
  <si>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</si>
  <si>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</si>
  <si>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</si>
  <si>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</si>
  <si>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</si>
  <si>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</si>
  <si>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</si>
  <si>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</si>
  <si>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</si>
  <si>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</si>
  <si>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</si>
  <si>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</si>
  <si>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</si>
  <si>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</si>
  <si>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</si>
  <si>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</si>
  <si>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</si>
  <si>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</si>
  <si>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</si>
  <si>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</si>
  <si>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</si>
  <si>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</si>
  <si>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</si>
  <si>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</si>
  <si>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</si>
  <si>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</si>
  <si>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</si>
  <si>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</si>
  <si>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</si>
  <si>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</si>
  <si>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</si>
  <si>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</si>
  <si>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</si>
  <si>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</si>
  <si>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</si>
  <si>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</si>
  <si>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</si>
  <si>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</si>
  <si>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</si>
  <si>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</si>
  <si>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</si>
  <si>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</si>
  <si>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</si>
  <si>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</si>
  <si>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</si>
  <si>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</si>
  <si>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</si>
  <si>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</si>
  <si>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</si>
  <si>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</si>
  <si>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</si>
  <si>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</si>
  <si>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</si>
  <si>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</si>
  <si>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</si>
  <si>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</si>
  <si>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</si>
  <si>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</si>
  <si>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</si>
  <si>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</si>
  <si>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</si>
  <si>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</si>
  <si>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</si>
  <si>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</si>
  <si>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</si>
  <si>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</si>
  <si>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</si>
  <si>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</si>
  <si>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</si>
  <si>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</si>
  <si>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</si>
  <si>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</si>
  <si>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</si>
  <si>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</si>
  <si>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</si>
  <si>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</si>
  <si>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</si>
  <si>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</si>
  <si>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</si>
  <si>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</si>
  <si>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</si>
  <si>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</si>
  <si>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</si>
  <si>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</si>
  <si>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</si>
  <si>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</si>
  <si>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</si>
  <si>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</si>
  <si>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</si>
  <si>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</si>
  <si>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</si>
  <si>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</si>
  <si>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</si>
  <si>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</si>
  <si>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</si>
  <si>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</si>
  <si>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</si>
  <si>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</si>
  <si>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</si>
  <si>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</si>
  <si>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</si>
  <si>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</si>
  <si>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</si>
  <si>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</si>
  <si>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</si>
  <si>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</si>
  <si>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</si>
  <si>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</si>
  <si>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</si>
  <si>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</si>
  <si>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</si>
  <si>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</si>
  <si>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</si>
  <si>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</si>
  <si>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</si>
  <si>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</si>
  <si>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</si>
  <si>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</si>
  <si>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</si>
  <si>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</si>
  <si>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</si>
  <si>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</si>
  <si>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</si>
  <si>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</si>
  <si>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</si>
  <si>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</si>
  <si>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</si>
  <si>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</si>
  <si>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</si>
  <si>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</si>
  <si>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</si>
  <si>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</si>
  <si>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</si>
  <si>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</si>
  <si>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</si>
  <si>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</si>
  <si>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</si>
  <si>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</si>
  <si>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</si>
  <si>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</si>
  <si>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</si>
  <si>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</si>
  <si>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</si>
  <si>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</si>
  <si>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</si>
  <si>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</si>
  <si>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</si>
  <si>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</si>
  <si>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</si>
  <si>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</si>
  <si>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</si>
  <si>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</si>
  <si>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</si>
  <si>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</si>
  <si>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</si>
  <si>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</si>
  <si>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</si>
  <si>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</si>
  <si>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</si>
  <si>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</si>
  <si>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</si>
  <si>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</si>
  <si>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</si>
  <si>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</si>
  <si>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</si>
  <si>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</si>
  <si>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</si>
  <si>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</si>
  <si>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</si>
  <si>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</si>
  <si>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</si>
  <si>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</si>
  <si>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</si>
  <si>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</si>
  <si>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</si>
  <si>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</si>
  <si>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</si>
  <si>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</si>
  <si>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</si>
  <si>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</si>
  <si>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</si>
  <si>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</si>
  <si>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</si>
  <si>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</si>
  <si>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</si>
  <si>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</si>
  <si>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</si>
  <si>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</si>
  <si>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</si>
  <si>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</si>
  <si>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</si>
  <si>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</si>
  <si>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</si>
  <si>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</si>
  <si>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</si>
  <si>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</si>
  <si>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</si>
  <si>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</si>
  <si>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</si>
  <si>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</si>
  <si>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</si>
  <si>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</si>
  <si>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</si>
  <si>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</si>
  <si>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</si>
  <si>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</si>
  <si>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</si>
  <si>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</si>
  <si>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</si>
  <si>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</si>
  <si>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</si>
  <si>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</si>
  <si>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</si>
  <si>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</si>
  <si>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</si>
  <si>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</si>
  <si>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</si>
  <si>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</si>
  <si>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</si>
  <si>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</si>
  <si>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</si>
  <si>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</si>
  <si>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</si>
  <si>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</si>
  <si>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</si>
  <si>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</si>
  <si>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</si>
  <si>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</si>
  <si>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</si>
  <si>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</si>
  <si>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</si>
  <si>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</si>
  <si>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</si>
  <si>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</si>
  <si>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</si>
  <si>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</si>
  <si>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</si>
  <si>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</si>
  <si>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</si>
  <si>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</si>
  <si>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</si>
  <si>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</si>
  <si>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</si>
  <si>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</si>
  <si>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</si>
  <si>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</si>
  <si>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</si>
  <si>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</si>
  <si>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</si>
  <si>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</si>
  <si>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</si>
  <si>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</si>
  <si>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</si>
  <si>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</si>
  <si>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</si>
  <si>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</si>
  <si>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</si>
  <si>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</si>
  <si>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</si>
  <si>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</si>
  <si>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</si>
  <si>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</si>
  <si>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</si>
  <si>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</si>
  <si>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</si>
  <si>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</si>
  <si>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</si>
  <si>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</si>
  <si>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</si>
  <si>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</si>
  <si>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</si>
  <si>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</si>
  <si>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</si>
  <si>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</si>
  <si>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</si>
  <si>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</si>
  <si>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</si>
  <si>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</si>
  <si>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</si>
  <si>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</si>
  <si>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</si>
  <si>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</si>
  <si>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</si>
  <si>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</si>
  <si>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</si>
  <si>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</si>
  <si>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</si>
  <si>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</si>
  <si>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</si>
  <si>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</si>
  <si>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</si>
  <si>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</si>
  <si>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</si>
  <si>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</si>
  <si>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</si>
  <si>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</si>
  <si>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</si>
  <si>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</si>
  <si>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</si>
  <si>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</si>
  <si>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</si>
  <si>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</si>
  <si>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</si>
  <si>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</si>
  <si>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</si>
  <si>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</si>
  <si>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</si>
  <si>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</si>
  <si>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</si>
  <si>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</si>
  <si>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</si>
  <si>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</si>
  <si>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</si>
  <si>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</si>
  <si>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</si>
  <si>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</si>
  <si>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</si>
  <si>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</si>
  <si>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</si>
  <si>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</si>
  <si>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</si>
  <si>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</si>
  <si>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</si>
  <si>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</si>
  <si>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</si>
  <si>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</si>
  <si>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</si>
  <si>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</si>
  <si>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</si>
  <si>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</si>
  <si>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</si>
  <si>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</si>
  <si>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</si>
  <si>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</si>
  <si>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</si>
  <si>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</si>
  <si>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</si>
  <si>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</si>
  <si>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</si>
  <si>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</si>
  <si>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</si>
  <si>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</si>
  <si>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</si>
  <si>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</si>
  <si>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</si>
  <si>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</si>
  <si>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</si>
  <si>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</si>
  <si>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</si>
  <si>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</si>
  <si>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</si>
  <si>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</si>
  <si>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</si>
  <si>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</si>
  <si>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</si>
  <si>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</si>
  <si>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</si>
  <si>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</si>
  <si>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</si>
  <si>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</si>
  <si>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</si>
  <si>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</si>
  <si>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</si>
  <si>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</si>
  <si>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</si>
  <si>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</si>
  <si>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</si>
  <si>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</si>
  <si>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</si>
  <si>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</si>
  <si>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</si>
  <si>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</si>
  <si>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</si>
  <si>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</si>
  <si>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</si>
  <si>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</si>
  <si>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</si>
  <si>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</si>
  <si>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</si>
  <si>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</si>
  <si>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</si>
  <si>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</si>
  <si>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</si>
  <si>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</si>
  <si>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</si>
  <si>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</si>
  <si>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</si>
  <si>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</si>
  <si>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</si>
  <si>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</si>
  <si>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</si>
  <si>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</si>
  <si>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</si>
  <si>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</si>
  <si>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</si>
  <si>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</si>
  <si>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</si>
  <si>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</si>
  <si>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</si>
  <si>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</si>
  <si>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</si>
  <si>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</si>
  <si>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</si>
  <si>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</si>
  <si>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</si>
  <si>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</si>
  <si>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</si>
  <si>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</si>
  <si>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</si>
  <si>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</si>
  <si>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</si>
  <si>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</si>
  <si>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</si>
  <si>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</si>
  <si>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</si>
  <si>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</si>
  <si>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</si>
  <si>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</si>
  <si>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</si>
  <si>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</si>
  <si>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</si>
  <si>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</si>
  <si>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</si>
  <si>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</si>
  <si>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</si>
  <si>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</si>
  <si>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</si>
  <si>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</si>
  <si>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</si>
  <si>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</si>
  <si>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</si>
  <si>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</si>
  <si>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</si>
  <si>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</si>
  <si>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</si>
  <si>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</si>
  <si>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</si>
  <si>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</si>
  <si>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</si>
  <si>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</si>
  <si>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</si>
  <si>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</si>
  <si>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</si>
  <si>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</si>
  <si>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</si>
  <si>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</si>
  <si>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</si>
  <si>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</si>
  <si>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</si>
  <si>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</si>
  <si>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</si>
  <si>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</si>
  <si>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</si>
  <si>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</si>
  <si>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</si>
  <si>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</si>
  <si>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</si>
  <si>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</si>
  <si>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</si>
  <si>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</si>
  <si>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</si>
  <si>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</si>
  <si>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</si>
  <si>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</si>
  <si>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</si>
  <si>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</si>
  <si>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</si>
  <si>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</si>
  <si>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</si>
  <si>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</si>
  <si>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</si>
  <si>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</si>
  <si>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</si>
  <si>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</si>
  <si>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</si>
  <si>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</si>
  <si>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</si>
  <si>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</si>
  <si>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</si>
  <si>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</si>
  <si>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</si>
  <si>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</si>
  <si>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</si>
  <si>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</si>
  <si>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</si>
  <si>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</si>
  <si>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</si>
  <si>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</si>
  <si>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</si>
  <si>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</si>
  <si>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</si>
  <si>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</si>
  <si>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</si>
  <si>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</si>
  <si>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</si>
  <si>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</si>
  <si>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</si>
  <si>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</si>
  <si>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</si>
  <si>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</si>
  <si>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</si>
  <si>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</si>
  <si>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</si>
  <si>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</si>
  <si>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</si>
  <si>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</si>
  <si>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</si>
  <si>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</si>
  <si>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</si>
  <si>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</si>
  <si>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</si>
  <si>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</si>
  <si>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</si>
  <si>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</si>
  <si>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</si>
  <si>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</si>
  <si>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</si>
  <si>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</si>
  <si>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</si>
  <si>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</si>
  <si>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</si>
  <si>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</si>
  <si>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</si>
  <si>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</si>
  <si>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</si>
  <si>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</si>
  <si>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</si>
  <si>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</si>
  <si>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</si>
  <si>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</si>
  <si>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</si>
  <si>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</si>
  <si>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</si>
  <si>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</si>
  <si>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</si>
  <si>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</si>
  <si>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</si>
  <si>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</si>
  <si>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</si>
  <si>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</si>
  <si>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</si>
  <si>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</si>
  <si>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</si>
  <si>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</si>
  <si>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</si>
  <si>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</si>
  <si>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</si>
  <si>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</si>
  <si>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</si>
  <si>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</si>
  <si>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</si>
  <si>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</si>
  <si>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</si>
  <si>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</si>
  <si>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</si>
  <si>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</si>
  <si>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</si>
  <si>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</si>
  <si>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</si>
  <si>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</si>
  <si>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</si>
  <si>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</si>
  <si>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</si>
  <si>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</si>
  <si>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</si>
  <si>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</si>
  <si>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</si>
  <si>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</si>
  <si>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</si>
  <si>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</si>
  <si>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</si>
  <si>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</si>
  <si>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</si>
  <si>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</si>
  <si>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</si>
  <si>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</si>
  <si>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</si>
  <si>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</si>
  <si>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</si>
  <si>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</si>
  <si>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</si>
  <si>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</si>
  <si>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</si>
  <si>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</si>
  <si>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</si>
  <si>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</si>
  <si>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</si>
  <si>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</si>
  <si>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</si>
  <si>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</si>
  <si>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</si>
  <si>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</si>
  <si>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</si>
  <si>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</si>
  <si>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</si>
  <si>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</si>
  <si>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</si>
  <si>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</si>
  <si>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</si>
  <si>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</si>
  <si>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</si>
  <si>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</si>
  <si>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</si>
  <si>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</si>
  <si>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</si>
  <si>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</si>
  <si>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</si>
  <si>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</si>
  <si>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</si>
  <si>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</si>
  <si>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</si>
  <si>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</si>
  <si>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</si>
  <si>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</si>
  <si>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</si>
  <si>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</si>
  <si>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</si>
  <si>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</si>
  <si>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</si>
  <si>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</si>
  <si>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</si>
  <si>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</si>
  <si>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</si>
  <si>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</si>
  <si>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</si>
  <si>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</si>
  <si>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</si>
  <si>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</si>
  <si>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</si>
  <si>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</si>
  <si>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</si>
  <si>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</si>
  <si>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</si>
  <si>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</si>
  <si>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</si>
  <si>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</si>
  <si>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</si>
  <si>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</si>
  <si>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</si>
  <si>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</si>
  <si>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</si>
  <si>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</si>
  <si>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</si>
  <si>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</si>
  <si>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</si>
  <si>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</si>
  <si>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</si>
  <si>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</si>
  <si>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</si>
  <si>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</si>
  <si>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</si>
  <si>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</si>
  <si>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</si>
  <si>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</si>
  <si>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</si>
  <si>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</si>
  <si>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</si>
  <si>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</si>
  <si>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</si>
  <si>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</si>
  <si>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</si>
  <si>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</si>
  <si>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</si>
  <si>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</si>
  <si>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</si>
  <si>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</si>
  <si>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</si>
  <si>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</si>
  <si>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</si>
  <si>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</si>
  <si>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</si>
  <si>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</si>
  <si>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</si>
  <si>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</si>
  <si>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</si>
  <si>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</si>
  <si>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</si>
  <si>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</si>
  <si>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</si>
  <si>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</si>
  <si>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</si>
  <si>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</si>
  <si>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</si>
  <si>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</si>
  <si>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</si>
  <si>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</si>
  <si>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</si>
  <si>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</si>
  <si>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</si>
  <si>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</si>
  <si>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</si>
  <si>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</si>
  <si>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</si>
  <si>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</si>
  <si>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</si>
  <si>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</si>
  <si>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</si>
  <si>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</si>
  <si>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</si>
  <si>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</si>
  <si>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</si>
  <si>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</si>
  <si>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</si>
  <si>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</si>
  <si>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</si>
  <si>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</si>
  <si>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</si>
  <si>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</si>
  <si>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</si>
  <si>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</si>
  <si>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</si>
  <si>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</si>
  <si>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</si>
  <si>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</si>
  <si>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</si>
  <si>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</si>
  <si>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</si>
  <si>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</si>
  <si>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</si>
  <si>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</si>
  <si>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</si>
  <si>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</si>
  <si>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</si>
  <si>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</si>
  <si>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</si>
  <si>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</si>
  <si>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</si>
  <si>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</si>
  <si>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</si>
  <si>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</si>
  <si>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</si>
  <si>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</si>
  <si>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</si>
  <si>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</si>
  <si>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</si>
  <si>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</si>
  <si>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</si>
  <si>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</si>
  <si>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</si>
  <si>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</si>
  <si>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</si>
  <si>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</si>
  <si>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</si>
  <si>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</si>
  <si>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</si>
  <si>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</si>
  <si>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</si>
  <si>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</si>
  <si>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</si>
  <si>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</si>
  <si>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</si>
  <si>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</si>
  <si>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</si>
  <si>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</si>
  <si>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</si>
  <si>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</si>
  <si>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</si>
  <si>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</si>
  <si>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</si>
  <si>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</si>
  <si>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</si>
  <si>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</si>
  <si>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</si>
  <si>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</si>
  <si>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</si>
  <si>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</si>
  <si>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</si>
  <si>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</si>
  <si>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</si>
  <si>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</si>
  <si>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</si>
  <si>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</si>
  <si>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</si>
  <si>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</si>
  <si>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</si>
  <si>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</si>
  <si>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</si>
  <si>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</si>
  <si>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</si>
  <si>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</si>
  <si>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</si>
  <si>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</si>
  <si>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</si>
  <si>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</si>
  <si>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</si>
  <si>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</si>
  <si>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</si>
  <si>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</si>
  <si>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</si>
  <si>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</si>
  <si>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</si>
  <si>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</si>
  <si>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</si>
  <si>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</si>
  <si>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</si>
  <si>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</si>
  <si>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</si>
  <si>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</si>
  <si>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</si>
  <si>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</si>
  <si>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</si>
  <si>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</si>
  <si>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</si>
  <si>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</si>
  <si>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</si>
  <si>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</si>
  <si>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</si>
  <si>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</si>
  <si>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</si>
  <si>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</si>
  <si>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</si>
  <si>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</si>
  <si>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</si>
  <si>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</si>
  <si>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</si>
  <si>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</si>
  <si>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</si>
  <si>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</si>
  <si>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</si>
  <si>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</si>
  <si>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</si>
  <si>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</si>
  <si>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</si>
  <si>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</si>
  <si>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</si>
  <si>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</si>
  <si>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</si>
  <si>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</si>
  <si>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</si>
  <si>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</si>
  <si>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</si>
  <si>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</si>
  <si>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</si>
  <si>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</si>
  <si>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</si>
  <si>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</si>
  <si>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</si>
  <si>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</si>
  <si>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</si>
  <si>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</si>
  <si>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</si>
  <si>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</si>
  <si>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</si>
  <si>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</si>
  <si>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</si>
  <si>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</si>
  <si>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</si>
  <si>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</si>
  <si>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</si>
  <si>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</si>
  <si>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</si>
  <si>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</si>
  <si>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</si>
  <si>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</si>
  <si>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</si>
  <si>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</si>
  <si>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</si>
  <si>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</si>
  <si>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</si>
  <si>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</si>
  <si>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</si>
  <si>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</si>
  <si>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</si>
  <si>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</si>
  <si>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</si>
  <si>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</si>
  <si>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</si>
  <si>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</si>
  <si>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</si>
  <si>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</si>
  <si>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</si>
  <si>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</si>
  <si>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</si>
  <si>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</si>
  <si>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</si>
  <si>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</si>
  <si>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</si>
  <si>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</si>
  <si>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</si>
  <si>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</si>
  <si>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</si>
  <si>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</si>
  <si>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</si>
  <si>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</si>
  <si>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</si>
  <si>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</si>
  <si>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</si>
  <si>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</si>
  <si>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</si>
  <si>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</si>
  <si>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</si>
  <si>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</si>
  <si>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</si>
  <si>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</si>
  <si>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</si>
  <si>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</si>
  <si>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</si>
  <si>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</si>
  <si>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</si>
  <si>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</si>
  <si>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</si>
  <si>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</si>
  <si>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</si>
  <si>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</si>
  <si>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</si>
  <si>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</si>
  <si>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</si>
  <si>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</si>
  <si>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</si>
  <si>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</si>
  <si>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</si>
  <si>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</si>
  <si>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</si>
  <si>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</si>
  <si>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</si>
  <si>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</si>
  <si>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</si>
  <si>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</si>
  <si>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</si>
  <si>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</si>
  <si>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</si>
  <si>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</si>
  <si>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</si>
  <si>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</si>
  <si>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</si>
  <si>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</si>
  <si>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</si>
  <si>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</si>
  <si>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</si>
  <si>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</si>
  <si>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</si>
  <si>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</si>
  <si>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</si>
  <si>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</si>
  <si>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</si>
  <si>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</si>
  <si>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</si>
  <si>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</si>
  <si>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</si>
  <si>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</si>
  <si>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</si>
  <si>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</si>
  <si>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</si>
  <si>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</si>
  <si>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</si>
  <si>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</si>
  <si>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</si>
  <si>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</si>
  <si>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</si>
  <si>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</si>
  <si>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</si>
  <si>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</si>
  <si>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</si>
  <si>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</si>
  <si>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</si>
  <si>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</si>
  <si>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</si>
  <si>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</si>
  <si>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</si>
  <si>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</si>
  <si>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</si>
  <si>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</si>
  <si>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</si>
  <si>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</si>
  <si>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</si>
  <si>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</si>
  <si>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</si>
  <si>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</si>
  <si>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</si>
  <si>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</si>
  <si>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</si>
  <si>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</si>
  <si>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</si>
  <si>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</si>
  <si>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</si>
  <si>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</si>
  <si>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</si>
  <si>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</si>
  <si>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</si>
  <si>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</si>
  <si>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</si>
  <si>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</si>
  <si>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</si>
  <si>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</si>
  <si>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</si>
  <si>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</si>
  <si>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</si>
  <si>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</si>
  <si>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</si>
  <si>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</si>
  <si>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</si>
  <si>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</si>
  <si>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</si>
  <si>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</si>
  <si>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</si>
  <si>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</si>
  <si>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</si>
  <si>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</si>
  <si>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</si>
  <si>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</si>
  <si>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</si>
  <si>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</si>
  <si>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</si>
  <si>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</si>
  <si>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</si>
  <si>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</si>
  <si>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</si>
  <si>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</si>
  <si>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</si>
  <si>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</si>
  <si>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</si>
  <si>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</si>
  <si>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</si>
  <si>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</si>
  <si>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</si>
  <si>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</si>
  <si>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</si>
  <si>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</si>
  <si>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</si>
  <si>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</si>
  <si>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</si>
  <si>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</si>
  <si>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</si>
  <si>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</si>
  <si>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</si>
  <si>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</si>
  <si>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</si>
  <si>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</si>
  <si>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</si>
  <si>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</si>
  <si>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</si>
  <si>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</si>
  <si>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</si>
  <si>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</si>
  <si>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</si>
  <si>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</si>
  <si>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</si>
  <si>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</si>
  <si>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</si>
  <si>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</si>
  <si>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</si>
  <si>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</si>
  <si>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</si>
  <si>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</si>
  <si>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</si>
  <si>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</si>
  <si>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</si>
  <si>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</si>
  <si>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</si>
  <si>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</si>
  <si>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</si>
  <si>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</si>
  <si>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</si>
  <si>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</si>
  <si>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</si>
  <si>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</si>
  <si>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</si>
  <si>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</si>
  <si>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</si>
  <si>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</si>
  <si>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</si>
  <si>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</si>
  <si>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</si>
  <si>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</si>
  <si>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</si>
  <si>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</si>
  <si>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</si>
  <si>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</si>
  <si>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</si>
  <si>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</si>
  <si>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</si>
  <si>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</si>
  <si>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</si>
  <si>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</si>
  <si>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</si>
  <si>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</si>
  <si>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</si>
  <si>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</si>
  <si>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</si>
  <si>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</si>
  <si>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</si>
  <si>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</si>
  <si>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</si>
  <si>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</si>
  <si>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</si>
  <si>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</si>
  <si>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</si>
  <si>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</si>
  <si>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</si>
  <si>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</si>
  <si>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</si>
  <si>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</si>
  <si>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</si>
  <si>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</si>
  <si>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</si>
  <si>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</si>
  <si>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</si>
  <si>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</si>
  <si>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</si>
  <si>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</si>
  <si>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</si>
  <si>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</si>
  <si>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</si>
  <si>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</si>
  <si>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</si>
  <si>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</si>
  <si>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</si>
  <si>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</si>
  <si>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</si>
  <si>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</si>
  <si>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</si>
  <si>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</si>
  <si>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</si>
  <si>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</si>
  <si>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</si>
  <si>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</si>
  <si>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</si>
  <si>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</si>
  <si>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</si>
  <si>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</si>
  <si>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</si>
  <si>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</si>
  <si>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</si>
  <si>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</si>
  <si>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</si>
  <si>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</si>
  <si>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</si>
  <si>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</si>
  <si>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</si>
  <si>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</si>
  <si>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</si>
  <si>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</si>
  <si>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</si>
  <si>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</si>
  <si>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</si>
  <si>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</si>
  <si>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</si>
  <si>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</si>
  <si>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</si>
  <si>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</si>
  <si>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</si>
  <si>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</si>
  <si>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</si>
  <si>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</si>
  <si>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</si>
  <si>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</si>
  <si>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</si>
  <si>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</si>
  <si>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</si>
  <si>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</si>
  <si>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</si>
  <si>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</si>
  <si>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</si>
  <si>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</si>
  <si>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</si>
  <si>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</si>
  <si>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</si>
  <si>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</si>
  <si>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</si>
  <si>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</si>
  <si>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</si>
  <si>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</si>
  <si>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</si>
  <si>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</si>
  <si>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</si>
  <si>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</si>
  <si>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</si>
  <si>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</si>
  <si>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</si>
  <si>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</si>
  <si>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</si>
  <si>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</si>
  <si>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</si>
  <si>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</si>
  <si>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</si>
  <si>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</si>
  <si>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</si>
  <si>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</si>
  <si>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</si>
  <si>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</si>
  <si>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</si>
  <si>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</si>
  <si>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</si>
  <si>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</si>
  <si>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</si>
  <si>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</si>
  <si>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</si>
  <si>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</si>
  <si>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</si>
  <si>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</si>
  <si>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</si>
  <si>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</si>
  <si>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</si>
  <si>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</si>
  <si>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</si>
  <si>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</si>
  <si>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</si>
  <si>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</si>
  <si>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</si>
  <si>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</si>
  <si>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</si>
  <si>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</si>
  <si>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</si>
  <si>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</si>
  <si>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</si>
  <si>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</si>
  <si>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</si>
  <si>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</si>
  <si>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</si>
  <si>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</si>
  <si>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</si>
  <si>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</si>
  <si>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</si>
  <si>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</si>
  <si>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</si>
  <si>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</si>
  <si>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</si>
  <si>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</si>
  <si>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</si>
  <si>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</si>
  <si>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</si>
  <si>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</si>
  <si>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</si>
  <si>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</si>
  <si>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</si>
  <si>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</si>
  <si>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</si>
  <si>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</si>
  <si>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</si>
  <si>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</si>
  <si>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</si>
  <si>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</si>
  <si>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</si>
  <si>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</si>
  <si>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</si>
  <si>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</si>
  <si>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</si>
  <si>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</si>
  <si>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</si>
  <si>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</si>
  <si>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</si>
  <si>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</si>
  <si>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</si>
  <si>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</si>
  <si>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</si>
  <si>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</si>
  <si>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</si>
  <si>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</si>
  <si>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</si>
  <si>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</si>
  <si>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</si>
  <si>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</si>
  <si>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</si>
  <si>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</si>
  <si>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</si>
  <si>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</si>
  <si>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</si>
  <si>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</si>
  <si>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</si>
  <si>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</si>
  <si>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</si>
  <si>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</si>
  <si>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</si>
  <si>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</si>
  <si>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</si>
  <si>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</si>
  <si>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</si>
  <si>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</si>
  <si>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</si>
  <si>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</si>
  <si>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</si>
  <si>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</si>
  <si>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</si>
  <si>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</si>
  <si>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</si>
  <si>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</si>
  <si>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</si>
  <si>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</si>
  <si>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</si>
  <si>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</si>
  <si>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</si>
  <si>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</si>
  <si>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</si>
  <si>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</si>
  <si>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</si>
  <si>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</si>
  <si>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</si>
  <si>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</si>
  <si>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</si>
  <si>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</si>
  <si>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</si>
  <si>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</si>
  <si>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</si>
  <si>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</si>
  <si>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</si>
  <si>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</si>
  <si>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</si>
  <si>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</si>
  <si>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</si>
  <si>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</si>
  <si>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</si>
  <si>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</si>
  <si>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</si>
  <si>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</si>
  <si>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</si>
  <si>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</si>
  <si>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</si>
  <si>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</si>
  <si>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</si>
  <si>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</si>
  <si>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</si>
  <si>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</si>
  <si>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</si>
  <si>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</si>
  <si>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</si>
  <si>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</si>
  <si>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</si>
  <si>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</si>
  <si>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</si>
  <si>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</si>
  <si>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</si>
  <si>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</si>
  <si>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</si>
  <si>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</si>
  <si>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</si>
  <si>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</si>
  <si>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</si>
  <si>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</si>
  <si>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</si>
  <si>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</si>
  <si>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</si>
  <si>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</si>
  <si>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</si>
  <si>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</si>
  <si>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</si>
  <si>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</si>
  <si>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</si>
  <si>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</si>
  <si>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</si>
  <si>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</si>
  <si>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</si>
  <si>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</si>
  <si>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</si>
  <si>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</si>
  <si>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</si>
  <si>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</si>
  <si>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</si>
  <si>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</si>
  <si>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</si>
  <si>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</si>
  <si>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</si>
  <si>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</si>
  <si>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</si>
  <si>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</si>
  <si>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</si>
  <si>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</si>
  <si>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</si>
  <si>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</si>
  <si>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</si>
  <si>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</si>
  <si>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</si>
  <si>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</si>
  <si>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</si>
  <si>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</si>
  <si>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</si>
  <si>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</si>
  <si>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</si>
  <si>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</si>
  <si>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</si>
  <si>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</si>
  <si>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</si>
  <si>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</si>
  <si>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</si>
  <si>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</si>
  <si>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</si>
  <si>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</si>
  <si>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</si>
  <si>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</si>
  <si>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</si>
  <si>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</si>
  <si>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</si>
  <si>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</si>
  <si>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</si>
  <si>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</si>
  <si>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</si>
  <si>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</si>
  <si>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</si>
  <si>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</si>
  <si>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</si>
  <si>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</si>
  <si>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</si>
  <si>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</si>
  <si>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</si>
  <si>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</si>
  <si>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</si>
  <si>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</si>
  <si>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</si>
  <si>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</si>
  <si>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</si>
  <si>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</si>
  <si>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</si>
  <si>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</si>
  <si>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</si>
  <si>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</si>
  <si>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</si>
  <si>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</si>
  <si>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</si>
  <si>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</si>
  <si>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</si>
  <si>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</si>
  <si>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</si>
  <si>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</si>
  <si>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</si>
  <si>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</si>
  <si>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</si>
  <si>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</si>
  <si>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</si>
  <si>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</si>
  <si>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</si>
  <si>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</si>
  <si>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</si>
  <si>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</si>
  <si>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</si>
  <si>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</si>
  <si>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</si>
  <si>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</si>
  <si>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</si>
  <si>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</si>
  <si>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</si>
  <si>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</si>
  <si>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</si>
  <si>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</si>
  <si>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</si>
  <si>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</si>
  <si>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</si>
  <si>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</si>
  <si>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</si>
  <si>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</si>
  <si>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</si>
  <si>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</si>
  <si>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</si>
  <si>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</si>
  <si>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</si>
  <si>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</si>
  <si>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</si>
  <si>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</si>
  <si>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</si>
  <si>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</si>
  <si>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</si>
  <si>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</si>
  <si>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</si>
  <si>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</si>
  <si>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</si>
  <si>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</si>
  <si>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</si>
  <si>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</si>
  <si>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</si>
  <si>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</si>
  <si>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</si>
  <si>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</si>
  <si>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</si>
  <si>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</si>
  <si>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</si>
  <si>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</si>
  <si>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</si>
  <si>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</si>
  <si>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</si>
  <si>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</si>
  <si>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</si>
  <si>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</si>
  <si>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</si>
  <si>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</si>
  <si>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</si>
  <si>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</si>
  <si>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</si>
  <si>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</si>
  <si>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</si>
  <si>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</si>
  <si>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</si>
  <si>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</si>
  <si>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</si>
  <si>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</si>
  <si>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</si>
  <si>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</si>
  <si>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</si>
  <si>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</si>
  <si>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</si>
  <si>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</si>
  <si>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</si>
  <si>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</si>
  <si>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</si>
  <si>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</si>
  <si>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</si>
  <si>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</si>
  <si>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</si>
  <si>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</si>
  <si>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</si>
  <si>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</si>
  <si>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</si>
  <si>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</si>
  <si>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</si>
  <si>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</si>
  <si>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</si>
  <si>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</si>
  <si>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</si>
  <si>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</si>
  <si>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</si>
  <si>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</si>
  <si>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</si>
  <si>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</si>
  <si>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</si>
  <si>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</si>
  <si>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</si>
  <si>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</si>
  <si>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</si>
  <si>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</si>
  <si>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</si>
  <si>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</si>
  <si>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</si>
  <si>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</si>
  <si>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</si>
  <si>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</si>
  <si>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</si>
  <si>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</si>
  <si>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</si>
  <si>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</si>
  <si>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</si>
  <si>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</si>
  <si>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</si>
  <si>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</si>
  <si>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</si>
  <si>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</si>
  <si>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</si>
  <si>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</si>
  <si>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</si>
  <si>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</si>
  <si>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</si>
  <si>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</si>
  <si>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</si>
  <si>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</si>
  <si>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</si>
  <si>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</si>
  <si>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</si>
  <si>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</si>
  <si>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</si>
  <si>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</si>
  <si>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</si>
  <si>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</si>
  <si>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</si>
  <si>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</si>
  <si>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</si>
  <si>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</si>
  <si>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</si>
  <si>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</si>
  <si>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</si>
  <si>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</si>
  <si>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</si>
  <si>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</si>
  <si>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</si>
  <si>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</si>
  <si>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</si>
  <si>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</si>
  <si>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</si>
  <si>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</si>
  <si>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</si>
  <si>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</si>
  <si>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</si>
  <si>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</si>
  <si>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</si>
  <si>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</si>
  <si>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</si>
  <si>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</si>
  <si>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</si>
  <si>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</si>
  <si>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</si>
  <si>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</si>
  <si>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</si>
  <si>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</si>
  <si>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</si>
  <si>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</si>
  <si>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</si>
  <si>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</si>
  <si>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</si>
  <si>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</si>
  <si>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</si>
  <si>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</si>
  <si>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</si>
  <si>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</si>
  <si>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</si>
  <si>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</si>
  <si>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</si>
  <si>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</si>
  <si>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</si>
  <si>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</si>
  <si>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</si>
  <si>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</si>
  <si>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</si>
  <si>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</si>
  <si>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</si>
  <si>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</si>
  <si>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</si>
  <si>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</si>
  <si>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</si>
  <si>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</si>
  <si>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</si>
  <si>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</si>
  <si>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</si>
  <si>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</si>
  <si>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</si>
  <si>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</si>
  <si>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</si>
  <si>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</si>
  <si>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</si>
  <si>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</si>
  <si>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</si>
  <si>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</si>
  <si>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</si>
  <si>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</si>
  <si>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</si>
  <si>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</si>
  <si>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</si>
  <si>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</si>
  <si>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</si>
  <si>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</si>
  <si>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</si>
  <si>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</si>
  <si>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</si>
  <si>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</si>
  <si>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</si>
  <si>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</si>
  <si>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</si>
  <si>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</si>
  <si>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</si>
  <si>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</si>
  <si>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</si>
  <si>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</si>
  <si>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</si>
  <si>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</si>
  <si>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</si>
  <si>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</si>
  <si>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</si>
  <si>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</si>
  <si>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</si>
  <si>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</si>
  <si>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</si>
  <si>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</si>
  <si>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</si>
  <si>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</si>
  <si>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</si>
  <si>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</si>
  <si>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</si>
  <si>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</si>
  <si>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</si>
  <si>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</si>
  <si>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</si>
  <si>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</si>
  <si>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</si>
  <si>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</si>
  <si>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</si>
  <si>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</si>
  <si>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</si>
  <si>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</si>
  <si>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</si>
  <si>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</si>
  <si>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</si>
  <si>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</si>
  <si>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</si>
  <si>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</si>
  <si>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</si>
  <si>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</si>
  <si>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</si>
  <si>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</si>
  <si>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</si>
  <si>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</si>
  <si>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</si>
  <si>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</si>
  <si>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</si>
  <si>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</si>
  <si>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</si>
  <si>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</si>
  <si>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</si>
  <si>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</si>
  <si>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</si>
  <si>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</si>
  <si>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</si>
  <si>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</si>
  <si>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</si>
  <si>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</si>
  <si>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</si>
  <si>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</si>
  <si>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</si>
  <si>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</si>
  <si>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</si>
  <si>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</si>
  <si>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</si>
  <si>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</si>
  <si>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</si>
  <si>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</si>
  <si>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</si>
  <si>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</si>
  <si>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</si>
  <si>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</si>
  <si>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</si>
  <si>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</si>
  <si>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</si>
  <si>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</si>
  <si>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</si>
  <si>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</si>
  <si>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</si>
  <si>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</si>
  <si>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</si>
  <si>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</si>
  <si>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</si>
  <si>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</si>
  <si>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</si>
  <si>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</si>
  <si>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</si>
  <si>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</si>
  <si>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</si>
  <si>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</si>
  <si>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</si>
  <si>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</si>
  <si>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</si>
  <si>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</si>
  <si>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</si>
  <si>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</si>
  <si>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</si>
  <si>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</si>
  <si>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</si>
  <si>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</si>
  <si>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</si>
  <si>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</si>
  <si>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</si>
  <si>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</si>
  <si>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</si>
  <si>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</si>
  <si>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</si>
  <si>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</si>
  <si>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</si>
  <si>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</si>
  <si>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</si>
  <si>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</si>
  <si>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</si>
  <si>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</si>
  <si>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</si>
  <si>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</si>
  <si>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</si>
  <si>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</si>
  <si>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</si>
  <si>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</si>
  <si>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</si>
  <si>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</si>
  <si>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</si>
  <si>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</si>
  <si>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</si>
  <si>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</si>
  <si>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</si>
  <si>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</si>
  <si>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</si>
  <si>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</si>
  <si>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</si>
  <si>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</si>
  <si>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</si>
  <si>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</si>
  <si>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</si>
  <si>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</si>
  <si>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</si>
  <si>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</si>
  <si>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</si>
  <si>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</si>
  <si>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</si>
  <si>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</si>
  <si>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</si>
  <si>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</si>
  <si>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</si>
  <si>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</si>
  <si>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</si>
  <si>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</si>
  <si>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</si>
  <si>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</si>
  <si>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</si>
  <si>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</si>
  <si>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</si>
  <si>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</si>
  <si>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</si>
  <si>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</si>
  <si>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</si>
  <si>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</si>
  <si>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</si>
  <si>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</si>
  <si>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</si>
  <si>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</si>
  <si>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</si>
  <si>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</si>
  <si>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</si>
  <si>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</si>
  <si>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</si>
  <si>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</si>
  <si>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</si>
  <si>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</si>
  <si>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</si>
  <si>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</si>
  <si>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</si>
  <si>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</si>
  <si>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</si>
  <si>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</si>
  <si>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</si>
  <si>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</si>
  <si>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</si>
  <si>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</si>
  <si>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</si>
  <si>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</si>
  <si>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</si>
  <si>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</si>
  <si>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</si>
  <si>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</si>
  <si>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</si>
  <si>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</si>
  <si>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</si>
  <si>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</si>
  <si>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</si>
  <si>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</si>
  <si>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</si>
  <si>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</si>
  <si>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</si>
  <si>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</si>
  <si>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</si>
  <si>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</si>
  <si>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</si>
  <si>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</si>
  <si>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</si>
  <si>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</si>
  <si>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</si>
  <si>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</si>
  <si>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</si>
  <si>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</si>
  <si>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</si>
  <si>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</si>
  <si>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</si>
  <si>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</si>
  <si>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</si>
  <si>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</si>
  <si>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</si>
  <si>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</si>
  <si>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</si>
  <si>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</si>
  <si>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</si>
  <si>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</si>
  <si>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</si>
  <si>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</si>
  <si>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</si>
  <si>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</si>
  <si>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</si>
  <si>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</si>
  <si>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</si>
  <si>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</si>
  <si>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</si>
  <si>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</si>
  <si>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</si>
  <si>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</si>
  <si>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</si>
  <si>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</si>
  <si>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</si>
  <si>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</si>
  <si>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</si>
  <si>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</si>
  <si>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</si>
  <si>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</si>
  <si>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</si>
  <si>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</si>
  <si>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</si>
  <si>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</si>
  <si>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</si>
  <si>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</si>
  <si>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</si>
  <si>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</si>
  <si>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</si>
  <si>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</si>
  <si>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</si>
  <si>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</si>
  <si>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</si>
  <si>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</si>
  <si>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</si>
  <si>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</si>
  <si>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</si>
  <si>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</si>
  <si>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</si>
  <si>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</si>
  <si>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</si>
  <si>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</si>
  <si>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</si>
  <si>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</si>
  <si>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</si>
  <si>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</si>
  <si>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</si>
  <si>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</si>
  <si>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</si>
  <si>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</si>
  <si>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</si>
  <si>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</si>
  <si>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</si>
  <si>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</si>
  <si>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</si>
  <si>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</si>
  <si>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</si>
  <si>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</si>
  <si>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</si>
  <si>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</si>
  <si>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</si>
  <si>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</si>
  <si>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</si>
  <si>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</si>
  <si>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</si>
  <si>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</si>
  <si>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</si>
  <si>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</si>
  <si>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</si>
  <si>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</si>
  <si>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</si>
  <si>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</si>
  <si>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</si>
  <si>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</si>
  <si>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</si>
  <si>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</si>
  <si>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</si>
  <si>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</si>
  <si>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</si>
  <si>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</si>
  <si>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</si>
  <si>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</si>
  <si>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</si>
  <si>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</si>
  <si>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</si>
  <si>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</si>
  <si>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</si>
  <si>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</si>
  <si>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</si>
  <si>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</si>
  <si>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</si>
  <si>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</si>
  <si>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</si>
  <si>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</si>
  <si>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</si>
  <si>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</si>
  <si>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</si>
  <si>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</si>
  <si>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</si>
  <si>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</si>
  <si>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</si>
  <si>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</si>
  <si>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</si>
  <si>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</si>
  <si>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</si>
  <si>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</si>
  <si>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</si>
  <si>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</si>
  <si>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</si>
  <si>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</si>
  <si>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</si>
  <si>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</si>
  <si>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</si>
  <si>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</si>
  <si>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</si>
  <si>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</si>
  <si>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</si>
  <si>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</si>
  <si>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</si>
  <si>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</si>
  <si>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</si>
  <si>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</si>
  <si>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</si>
  <si>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</si>
  <si>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</si>
  <si>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</si>
  <si>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</si>
  <si>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</si>
  <si>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</si>
  <si>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</si>
  <si>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</si>
  <si>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</si>
  <si>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</si>
  <si>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</si>
  <si>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</si>
  <si>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</si>
  <si>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</si>
  <si>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</si>
  <si>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</si>
  <si>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</si>
  <si>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</si>
  <si>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</si>
  <si>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</si>
  <si>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</si>
  <si>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</si>
  <si>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</si>
  <si>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</si>
  <si>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</si>
  <si>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</si>
  <si>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</si>
  <si>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</si>
  <si>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</si>
  <si>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</si>
  <si>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</si>
  <si>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</si>
  <si>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</si>
  <si>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</si>
  <si>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</si>
  <si>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</si>
  <si>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</si>
  <si>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</si>
  <si>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</si>
  <si>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</si>
  <si>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</si>
  <si>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</si>
  <si>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</si>
  <si>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</si>
  <si>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</si>
  <si>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</si>
  <si>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</si>
  <si>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</si>
  <si>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</si>
  <si>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</si>
  <si>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</si>
  <si>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</si>
  <si>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</si>
  <si>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</si>
  <si>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</si>
  <si>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</si>
  <si>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</si>
  <si>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</si>
  <si>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</si>
  <si>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</si>
  <si>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</si>
  <si>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</si>
  <si>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</si>
  <si>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</si>
  <si>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</si>
  <si>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</si>
  <si>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</si>
  <si>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</si>
  <si>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</si>
  <si>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</si>
  <si>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</si>
  <si>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</si>
  <si>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</si>
  <si>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</si>
  <si>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</si>
  <si>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</si>
  <si>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</si>
  <si>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</si>
  <si>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</si>
  <si>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</si>
  <si>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</si>
  <si>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</si>
  <si>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</si>
  <si>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</si>
  <si>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</si>
  <si>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</si>
  <si>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</si>
  <si>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</si>
  <si>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</si>
  <si>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</si>
  <si>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</si>
  <si>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</si>
  <si>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</si>
  <si>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</si>
  <si>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</si>
  <si>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</si>
  <si>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</si>
  <si>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</si>
  <si>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</si>
  <si>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</si>
  <si>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</si>
  <si>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</si>
  <si>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</si>
  <si>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</si>
  <si>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</si>
  <si>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</si>
  <si>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</si>
  <si>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</si>
  <si>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</si>
  <si>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</si>
  <si>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</si>
  <si>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</si>
  <si>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</si>
  <si>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</si>
  <si>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</si>
  <si>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</si>
  <si>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</si>
  <si>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</si>
  <si>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</si>
  <si>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</si>
  <si>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</si>
  <si>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</si>
  <si>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</si>
  <si>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</si>
  <si>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</si>
  <si>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</si>
  <si>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</si>
  <si>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</si>
  <si>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</si>
  <si>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</si>
  <si>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</si>
  <si>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</si>
  <si>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</si>
  <si>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</si>
  <si>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</si>
  <si>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</si>
  <si>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</si>
  <si>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</si>
  <si>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</si>
  <si>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</si>
  <si>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</si>
  <si>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</si>
  <si>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</si>
  <si>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</si>
  <si>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</si>
  <si>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</si>
  <si>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</si>
  <si>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</si>
  <si>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</si>
  <si>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</si>
  <si>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</si>
  <si>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</si>
  <si>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</si>
  <si>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</si>
  <si>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</si>
  <si>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</si>
  <si>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</si>
  <si>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</si>
  <si>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</si>
  <si>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</si>
  <si>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</si>
  <si>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</si>
  <si>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</si>
  <si>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</si>
  <si>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</si>
  <si>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</si>
  <si>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</si>
  <si>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</si>
  <si>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</si>
  <si>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</si>
  <si>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</si>
  <si>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</si>
  <si>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</si>
  <si>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</si>
  <si>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</si>
  <si>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</si>
  <si>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</si>
  <si>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</si>
  <si>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</si>
  <si>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</si>
  <si>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</si>
  <si>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</si>
  <si>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</si>
  <si>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</si>
  <si>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</si>
  <si>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</si>
  <si>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</si>
  <si>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</si>
  <si>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</si>
  <si>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</si>
  <si>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</si>
  <si>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</si>
  <si>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</si>
  <si>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</si>
  <si>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</si>
  <si>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</si>
  <si>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</si>
  <si>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</si>
  <si>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</si>
  <si>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</si>
  <si>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</si>
  <si>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</si>
  <si>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</si>
  <si>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</si>
  <si>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</si>
  <si>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</si>
  <si>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</si>
  <si>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</si>
  <si>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</si>
  <si>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</si>
  <si>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</si>
  <si>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</si>
  <si>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</si>
  <si>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</si>
  <si>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</si>
  <si>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</si>
  <si>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</si>
  <si>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</si>
  <si>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</si>
  <si>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</si>
  <si>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</si>
  <si>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</si>
  <si>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</si>
  <si>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</si>
  <si>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</si>
  <si>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</si>
  <si>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</si>
  <si>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</si>
  <si>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</si>
  <si>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</si>
  <si>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</si>
  <si>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</si>
  <si>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</si>
  <si>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</si>
  <si>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</si>
  <si>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</si>
  <si>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</si>
  <si>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</si>
  <si>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</si>
  <si>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</si>
  <si>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</si>
  <si>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</si>
  <si>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</si>
  <si>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</si>
  <si>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</si>
  <si>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</si>
  <si>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</si>
  <si>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</si>
  <si>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</si>
  <si>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</si>
  <si>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</si>
  <si>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</si>
  <si>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</si>
  <si>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</si>
  <si>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</si>
  <si>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</si>
  <si>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</si>
  <si>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</si>
  <si>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</si>
  <si>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</si>
  <si>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</si>
  <si>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</si>
  <si>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</si>
  <si>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</si>
  <si>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</si>
  <si>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</si>
  <si>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</si>
  <si>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</si>
  <si>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</si>
  <si>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</si>
  <si>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</si>
  <si>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</si>
  <si>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</si>
  <si>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</si>
  <si>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</si>
  <si>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</si>
  <si>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</si>
  <si>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</si>
  <si>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</si>
  <si>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</si>
  <si>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</si>
  <si>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</si>
  <si>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</si>
  <si>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</si>
  <si>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</si>
  <si>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</si>
  <si>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</si>
  <si>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</si>
  <si>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</si>
  <si>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</si>
  <si>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</si>
  <si>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</si>
  <si>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</si>
  <si>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</si>
  <si>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</si>
  <si>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</si>
  <si>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</si>
  <si>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</si>
  <si>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</si>
  <si>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</si>
  <si>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</si>
  <si>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</si>
  <si>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</si>
  <si>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</si>
  <si>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</si>
  <si>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</si>
  <si>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</si>
  <si>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</si>
  <si>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</si>
  <si>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</si>
  <si>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</si>
  <si>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</si>
  <si>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</si>
  <si>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</si>
  <si>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</si>
  <si>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</si>
  <si>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</si>
  <si>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</si>
  <si>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</si>
  <si>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</si>
  <si>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</si>
  <si>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</si>
  <si>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</si>
  <si>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</si>
  <si>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</si>
  <si>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</si>
  <si>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</si>
  <si>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</si>
  <si>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</si>
  <si>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</si>
  <si>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</si>
  <si>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</si>
  <si>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</si>
  <si>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</si>
  <si>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</si>
  <si>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</si>
  <si>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</si>
  <si>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</si>
  <si>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</si>
  <si>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</si>
  <si>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</si>
  <si>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</si>
  <si>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</si>
  <si>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</si>
  <si>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</si>
  <si>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</si>
  <si>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</si>
  <si>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</si>
  <si>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</si>
  <si>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</si>
  <si>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</si>
  <si>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</si>
  <si>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</si>
  <si>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</si>
  <si>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</si>
  <si>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</si>
  <si>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</si>
  <si>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</si>
  <si>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</si>
  <si>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</si>
  <si>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</si>
  <si>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</si>
  <si>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</si>
  <si>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</si>
  <si>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</si>
  <si>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</si>
  <si>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</si>
  <si>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</si>
  <si>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</si>
  <si>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</si>
  <si>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</si>
  <si>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</si>
  <si>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</si>
  <si>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</si>
  <si>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</si>
  <si>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</si>
  <si>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</si>
  <si>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</si>
  <si>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</si>
  <si>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</si>
  <si>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</si>
  <si>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</si>
  <si>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</si>
  <si>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</si>
  <si>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</si>
  <si>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</si>
  <si>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</si>
  <si>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</si>
  <si>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</si>
  <si>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</si>
  <si>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</si>
  <si>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</si>
  <si>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</si>
  <si>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</si>
  <si>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</si>
  <si>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</si>
  <si>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</si>
  <si>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</si>
  <si>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</si>
  <si>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</si>
  <si>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</si>
  <si>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</si>
  <si>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</si>
  <si>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</si>
  <si>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</si>
  <si>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</si>
  <si>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</si>
  <si>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</si>
  <si>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</si>
  <si>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</si>
  <si>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</si>
  <si>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</si>
  <si>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</si>
  <si>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</si>
  <si>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</si>
  <si>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</si>
  <si>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</si>
  <si>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</si>
  <si>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</si>
  <si>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</si>
  <si>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</si>
  <si>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</si>
  <si>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</si>
  <si>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</si>
  <si>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</si>
  <si>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</si>
  <si>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</si>
  <si>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</si>
  <si>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</si>
  <si>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</si>
  <si>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</si>
  <si>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</si>
  <si>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</si>
  <si>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</si>
  <si>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</si>
  <si>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</si>
  <si>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</si>
  <si>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</si>
  <si>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</si>
  <si>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</si>
  <si>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</si>
  <si>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</si>
  <si>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</si>
  <si>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</si>
  <si>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</si>
  <si>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</si>
  <si>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</si>
  <si>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</si>
  <si>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</si>
  <si>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</si>
  <si>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</si>
  <si>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</si>
  <si>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</si>
  <si>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</si>
  <si>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</si>
  <si>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</si>
  <si>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</si>
  <si>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</si>
  <si>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</si>
  <si>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</si>
  <si>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</si>
  <si>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</si>
  <si>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</si>
  <si>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</si>
  <si>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</si>
  <si>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</si>
  <si>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</si>
  <si>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</si>
  <si>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</si>
  <si>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</si>
  <si>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</si>
  <si>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</si>
  <si>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</si>
  <si>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</si>
  <si>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</si>
  <si>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</si>
  <si>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</si>
  <si>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</si>
  <si>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</si>
  <si>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</si>
  <si>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</si>
  <si>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</si>
  <si>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</si>
  <si>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</si>
  <si>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</si>
  <si>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</si>
  <si>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</si>
  <si>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</si>
  <si>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</si>
  <si>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</si>
  <si>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</si>
  <si>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</si>
  <si>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</si>
  <si>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</si>
  <si>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</si>
  <si>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</si>
  <si>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</si>
  <si>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</si>
  <si>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</si>
  <si>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</si>
  <si>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</si>
  <si>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</si>
  <si>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</si>
  <si>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</si>
  <si>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</si>
  <si>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</si>
  <si>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</si>
  <si>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</si>
  <si>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</si>
  <si>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</si>
  <si>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</si>
  <si>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</si>
  <si>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</si>
  <si>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</si>
  <si>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</si>
  <si>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</si>
  <si>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</si>
  <si>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</si>
  <si>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</si>
  <si>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</si>
  <si>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</si>
  <si>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</si>
  <si>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</si>
  <si>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</si>
  <si>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</si>
  <si>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</si>
  <si>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</si>
  <si>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</si>
  <si>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</si>
  <si>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</si>
  <si>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</si>
  <si>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</si>
  <si>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</si>
  <si>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</si>
  <si>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</si>
  <si>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</si>
  <si>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</si>
  <si>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</si>
  <si>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</si>
  <si>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</si>
  <si>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</si>
  <si>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</si>
  <si>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</si>
  <si>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</si>
  <si>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</si>
  <si>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</si>
  <si>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</si>
  <si>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</si>
  <si>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</si>
  <si>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</si>
  <si>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</si>
  <si>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</si>
  <si>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</si>
  <si>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</si>
  <si>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</si>
  <si>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</si>
  <si>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</si>
  <si>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</si>
  <si>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</si>
  <si>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</si>
  <si>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</si>
  <si>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</si>
  <si>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</si>
  <si>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</si>
  <si>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</si>
  <si>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</si>
  <si>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</si>
  <si>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</si>
  <si>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</si>
  <si>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</si>
  <si>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</si>
  <si>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</si>
  <si>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</si>
  <si>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</si>
  <si>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</si>
  <si>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</si>
  <si>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</si>
  <si>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</si>
  <si>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</si>
  <si>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</si>
  <si>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</si>
  <si>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</si>
  <si>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</si>
  <si>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</si>
  <si>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</si>
  <si>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</si>
  <si>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</si>
  <si>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</si>
  <si>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</si>
  <si>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</si>
  <si>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</si>
  <si>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</si>
  <si>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</si>
  <si>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</si>
  <si>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</si>
  <si>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</si>
  <si>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</si>
  <si>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</si>
  <si>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</si>
  <si>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</si>
  <si>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</si>
  <si>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</si>
  <si>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</si>
  <si>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</si>
  <si>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</si>
  <si>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</si>
  <si>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</si>
  <si>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</si>
  <si>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</si>
  <si>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</si>
  <si>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</si>
  <si>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</si>
  <si>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</si>
  <si>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</si>
  <si>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</si>
  <si>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</si>
  <si>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</si>
  <si>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</si>
  <si>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</si>
  <si>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</si>
  <si>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</si>
  <si>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</si>
  <si>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</si>
  <si>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</si>
  <si>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</si>
  <si>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</si>
  <si>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</si>
  <si>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</si>
  <si>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</si>
  <si>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</si>
  <si>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</si>
  <si>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</si>
  <si>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</si>
  <si>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</si>
  <si>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</si>
  <si>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</si>
  <si>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</si>
  <si>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</si>
  <si>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</si>
  <si>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</si>
  <si>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</si>
  <si>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</si>
  <si>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</si>
  <si>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</si>
  <si>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</si>
  <si>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</si>
  <si>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</si>
  <si>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</si>
  <si>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</si>
  <si>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</si>
  <si>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</si>
  <si>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</si>
  <si>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</si>
  <si>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</si>
  <si>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</si>
  <si>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</si>
  <si>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</si>
  <si>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</si>
  <si>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</si>
  <si>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</si>
  <si>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</si>
  <si>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</si>
  <si>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</si>
  <si>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</si>
  <si>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</si>
  <si>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</si>
  <si>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</si>
  <si>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</si>
  <si>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</si>
  <si>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</si>
  <si>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</si>
  <si>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</si>
  <si>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</si>
  <si>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</si>
  <si>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</si>
  <si>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</si>
  <si>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</si>
  <si>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</si>
  <si>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</si>
  <si>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</si>
  <si>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</si>
  <si>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</si>
  <si>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</si>
  <si>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</si>
  <si>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</si>
  <si>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</si>
  <si>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</si>
  <si>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</si>
  <si>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</si>
  <si>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</si>
  <si>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</si>
  <si>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</si>
  <si>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</si>
  <si>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</si>
  <si>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</si>
  <si>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</si>
  <si>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</si>
  <si>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</si>
  <si>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</si>
  <si>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</si>
  <si>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</si>
  <si>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</si>
  <si>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</si>
  <si>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</si>
  <si>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</si>
  <si>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</si>
  <si>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</si>
  <si>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</si>
  <si>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</si>
  <si>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</si>
  <si>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</si>
  <si>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</si>
  <si>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</si>
  <si>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</si>
  <si>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</si>
  <si>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</si>
  <si>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</si>
  <si>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</si>
  <si>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</si>
  <si>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</si>
  <si>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</si>
  <si>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</si>
  <si>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</si>
  <si>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</si>
  <si>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</si>
  <si>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</si>
  <si>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</si>
  <si>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</si>
  <si>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</si>
  <si>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</si>
  <si>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</si>
  <si>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</si>
  <si>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</si>
  <si>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</si>
  <si>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</si>
  <si>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</si>
  <si>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</si>
  <si>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</si>
  <si>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</si>
  <si>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</si>
  <si>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</si>
  <si>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</si>
  <si>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</si>
  <si>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</si>
  <si>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</si>
  <si>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</si>
  <si>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</si>
  <si>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</si>
  <si>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</si>
  <si>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</si>
  <si>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</si>
  <si>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</si>
  <si>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</si>
  <si>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</si>
  <si>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</si>
  <si>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</si>
  <si>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</si>
  <si>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</si>
  <si>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</si>
  <si>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</si>
  <si>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</si>
  <si>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</si>
  <si>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</si>
  <si>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</si>
  <si>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</si>
  <si>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</si>
  <si>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</si>
  <si>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</si>
  <si>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</si>
  <si>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</si>
  <si>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</si>
  <si>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</si>
  <si>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</si>
  <si>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</si>
  <si>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</si>
  <si>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</si>
  <si>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</si>
  <si>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</si>
  <si>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</si>
  <si>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</si>
  <si>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</si>
  <si>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</si>
  <si>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</si>
  <si>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</si>
  <si>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</si>
  <si>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</si>
  <si>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</si>
  <si>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</si>
  <si>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</si>
  <si>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</si>
  <si>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</si>
  <si>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</si>
  <si>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</si>
  <si>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</si>
  <si>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</si>
  <si>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</si>
  <si>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</si>
  <si>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</si>
  <si>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</si>
  <si>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</si>
  <si>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</si>
  <si>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</si>
  <si>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</si>
  <si>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</si>
  <si>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</si>
  <si>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</si>
  <si>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</si>
  <si>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</si>
  <si>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</si>
  <si>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</si>
  <si>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</si>
  <si>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</si>
  <si>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</si>
  <si>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</si>
  <si>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</si>
  <si>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</si>
  <si>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</si>
  <si>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</si>
  <si>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</si>
  <si>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</si>
  <si>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</si>
  <si>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</si>
  <si>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</si>
  <si>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</si>
  <si>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</si>
  <si>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</si>
  <si>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</si>
  <si>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</si>
  <si>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</si>
  <si>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</si>
  <si>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</si>
  <si>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</si>
  <si>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</si>
  <si>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</si>
  <si>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</si>
  <si>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</si>
  <si>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</si>
  <si>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</si>
  <si>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</si>
  <si>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</si>
  <si>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</si>
  <si>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</si>
  <si>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</si>
  <si>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</si>
  <si>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</si>
  <si>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</si>
  <si>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</si>
  <si>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</si>
  <si>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</si>
  <si>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</si>
  <si>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</si>
  <si>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</si>
  <si>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</si>
  <si>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</si>
  <si>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</si>
  <si>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</si>
  <si>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</si>
  <si>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</si>
  <si>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</si>
  <si>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</si>
  <si>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</si>
  <si>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</si>
  <si>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</si>
  <si>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</si>
  <si>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</si>
  <si>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</si>
  <si>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</si>
  <si>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</si>
  <si>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</si>
  <si>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</si>
  <si>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</si>
  <si>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</si>
  <si>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</si>
  <si>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</si>
  <si>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</si>
  <si>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</si>
  <si>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</si>
  <si>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</si>
  <si>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</si>
  <si>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</si>
  <si>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</si>
  <si>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</si>
  <si>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</si>
  <si>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</si>
  <si>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</si>
  <si>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</si>
  <si>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</si>
  <si>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</si>
  <si>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</si>
  <si>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</si>
  <si>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</si>
  <si>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</si>
  <si>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</si>
  <si>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</si>
  <si>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</si>
  <si>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</si>
  <si>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</si>
  <si>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</si>
  <si>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</si>
  <si>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</si>
  <si>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</si>
  <si>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</si>
  <si>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</si>
  <si>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</si>
  <si>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</si>
  <si>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</si>
  <si>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</si>
  <si>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</si>
  <si>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</si>
  <si>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</si>
  <si>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</si>
  <si>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</si>
  <si>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</si>
  <si>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</si>
  <si>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</si>
  <si>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</si>
  <si>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</si>
  <si>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</si>
  <si>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</si>
  <si>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</si>
  <si>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</si>
  <si>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</si>
  <si>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</si>
  <si>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</si>
  <si>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</si>
  <si>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</si>
  <si>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</si>
  <si>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</si>
  <si>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</si>
  <si>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</si>
  <si>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</si>
  <si>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</si>
  <si>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</si>
  <si>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</si>
  <si>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</si>
  <si>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</si>
  <si>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</si>
  <si>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</si>
  <si>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</si>
  <si>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</si>
  <si>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</si>
  <si>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</si>
  <si>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</si>
  <si>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</si>
  <si>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</si>
  <si>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</si>
  <si>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</si>
  <si>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</si>
  <si>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</si>
  <si>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</si>
  <si>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</si>
  <si>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</si>
  <si>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</si>
  <si>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</si>
  <si>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</si>
  <si>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</si>
  <si>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</si>
  <si>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</si>
  <si>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</si>
  <si>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</si>
  <si>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</si>
  <si>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</si>
  <si>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</si>
  <si>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</si>
  <si>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</si>
  <si>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</si>
  <si>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</si>
  <si>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</si>
  <si>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</si>
  <si>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</si>
  <si>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</si>
  <si>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</si>
  <si>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</si>
  <si>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</si>
  <si>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</si>
  <si>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</si>
  <si>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</si>
  <si>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</si>
  <si>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</si>
  <si>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</si>
  <si>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</si>
  <si>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</si>
  <si>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</si>
  <si>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</si>
  <si>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</si>
  <si>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</si>
  <si>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</si>
  <si>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</si>
  <si>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</si>
  <si>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</si>
  <si>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</si>
  <si>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</si>
  <si>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</si>
  <si>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</si>
  <si>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</si>
  <si>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</si>
  <si>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</si>
  <si>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</si>
  <si>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</si>
  <si>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</si>
  <si>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</si>
  <si>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</si>
  <si>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</si>
  <si>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</si>
  <si>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</si>
  <si>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</si>
  <si>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</si>
  <si>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</si>
  <si>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</si>
  <si>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</si>
  <si>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</si>
  <si>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</si>
  <si>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</si>
  <si>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</si>
  <si>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</si>
  <si>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</si>
  <si>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</si>
  <si>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</si>
  <si>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</si>
  <si>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</si>
  <si>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</si>
  <si>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</si>
  <si>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</si>
  <si>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</si>
  <si>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</si>
  <si>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</si>
  <si>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</si>
  <si>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</si>
  <si>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</si>
  <si>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</si>
  <si>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</si>
  <si>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</si>
  <si>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</si>
  <si>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</si>
  <si>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</si>
  <si>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</si>
  <si>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</si>
  <si>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</si>
  <si>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</si>
  <si>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</si>
  <si>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</si>
  <si>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</si>
  <si>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</si>
  <si>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</si>
  <si>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</si>
  <si>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</si>
  <si>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</si>
  <si>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</si>
  <si>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</si>
  <si>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</si>
  <si>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</si>
  <si>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</si>
  <si>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</si>
  <si>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</si>
  <si>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</si>
  <si>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</si>
  <si>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</si>
  <si>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</si>
  <si>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</si>
  <si>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</si>
  <si>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</si>
  <si>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</si>
  <si>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</si>
  <si>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</si>
  <si>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</si>
  <si>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</si>
  <si>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</si>
  <si>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</si>
  <si>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</si>
  <si>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</si>
  <si>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</si>
  <si>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</si>
  <si>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</si>
  <si>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</si>
  <si>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</si>
  <si>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</si>
  <si>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</si>
  <si>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</si>
  <si>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</si>
  <si>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</si>
  <si>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</si>
  <si>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</si>
  <si>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</si>
  <si>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</si>
  <si>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</si>
  <si>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</si>
  <si>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</si>
  <si>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</si>
  <si>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</si>
  <si>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</si>
  <si>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</si>
  <si>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</si>
  <si>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</si>
  <si>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</si>
  <si>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</si>
  <si>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</si>
  <si>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</si>
  <si>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</si>
  <si>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</si>
  <si>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</si>
  <si>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</si>
  <si>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</si>
  <si>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</si>
  <si>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</si>
  <si>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</si>
  <si>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</si>
  <si>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</si>
  <si>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</si>
  <si>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</si>
  <si>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</si>
  <si>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</si>
  <si>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</si>
  <si>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</si>
  <si>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</si>
  <si>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</si>
  <si>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</si>
  <si>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</si>
  <si>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</si>
  <si>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</si>
  <si>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</si>
  <si>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</si>
  <si>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</si>
  <si>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</si>
  <si>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</si>
  <si>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</si>
  <si>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</si>
  <si>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</si>
  <si>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</si>
  <si>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</si>
  <si>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</si>
  <si>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</si>
  <si>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</si>
  <si>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</si>
  <si>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</si>
  <si>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</si>
  <si>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</si>
  <si>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</si>
  <si>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</si>
  <si>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</si>
  <si>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</si>
  <si>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</si>
  <si>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</si>
  <si>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</si>
  <si>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</si>
  <si>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</si>
  <si>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</si>
  <si>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</si>
  <si>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</si>
  <si>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</si>
  <si>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</si>
  <si>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</si>
  <si>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</si>
  <si>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</si>
  <si>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</si>
  <si>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</si>
  <si>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</si>
  <si>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</si>
  <si>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</si>
  <si>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</si>
  <si>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</si>
  <si>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</si>
  <si>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</si>
  <si>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</si>
  <si>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</si>
  <si>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</si>
  <si>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</si>
  <si>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</si>
  <si>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</si>
  <si>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</si>
  <si>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</si>
  <si>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</si>
  <si>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</si>
  <si>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</si>
  <si>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</si>
  <si>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</si>
  <si>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</si>
  <si>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</si>
  <si>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</si>
  <si>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</si>
  <si>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</si>
  <si>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</si>
  <si>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</si>
  <si>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</si>
  <si>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</si>
  <si>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</si>
  <si>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</si>
  <si>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</si>
  <si>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</si>
  <si>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</si>
  <si>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</si>
  <si>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</si>
  <si>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</si>
  <si>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</si>
  <si>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</si>
  <si>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</si>
  <si>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</si>
  <si>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</si>
  <si>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</si>
  <si>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</si>
  <si>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</si>
  <si>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</si>
  <si>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</si>
  <si>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</si>
  <si>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</si>
  <si>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</si>
  <si>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</si>
  <si>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</si>
  <si>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</si>
  <si>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</si>
  <si>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</si>
  <si>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</si>
  <si>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</si>
  <si>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</si>
  <si>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</si>
  <si>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</si>
  <si>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</si>
  <si>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</si>
  <si>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</si>
  <si>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</si>
  <si>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</si>
  <si>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</si>
  <si>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</si>
  <si>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</si>
  <si>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</si>
  <si>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</si>
  <si>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</si>
  <si>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</si>
  <si>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</si>
  <si>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</si>
  <si>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</si>
  <si>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</si>
  <si>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</si>
  <si>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</si>
  <si>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</si>
  <si>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</si>
  <si>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</si>
  <si>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</si>
  <si>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</si>
  <si>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</si>
  <si>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</si>
  <si>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</si>
  <si>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</si>
  <si>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</si>
  <si>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</si>
  <si>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</si>
  <si>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</si>
  <si>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</si>
  <si>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</si>
  <si>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</si>
  <si>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</si>
  <si>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</si>
  <si>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</si>
  <si>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</si>
  <si>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</si>
  <si>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</si>
  <si>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</si>
  <si>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</si>
  <si>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</si>
  <si>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</si>
  <si>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</si>
  <si>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</si>
  <si>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</si>
  <si>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</si>
  <si>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</si>
  <si>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</si>
  <si>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</si>
  <si>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</si>
  <si>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</si>
  <si>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</si>
  <si>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</si>
  <si>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</si>
  <si>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</si>
  <si>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</si>
  <si>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</si>
  <si>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</si>
  <si>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</si>
  <si>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</si>
  <si>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</si>
  <si>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</si>
  <si>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</si>
  <si>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</si>
  <si>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</si>
  <si>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</si>
  <si>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</si>
  <si>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</si>
  <si>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</si>
  <si>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</si>
  <si>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</si>
  <si>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</si>
  <si>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</si>
  <si>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</si>
  <si>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</si>
  <si>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</si>
  <si>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</si>
  <si>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</si>
  <si>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</si>
  <si>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</si>
  <si>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</si>
  <si>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</si>
  <si>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</si>
  <si>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</si>
  <si>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</si>
  <si>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</si>
  <si>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</si>
  <si>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</si>
  <si>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</si>
  <si>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</si>
  <si>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</si>
  <si>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</si>
  <si>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</si>
  <si>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</si>
  <si>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</si>
  <si>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</si>
  <si>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</si>
  <si>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</si>
  <si>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</si>
  <si>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</si>
  <si>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</si>
  <si>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</si>
  <si>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</si>
  <si>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</si>
  <si>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</si>
  <si>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</si>
  <si>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</si>
  <si>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</si>
  <si>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</si>
  <si>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</si>
  <si>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</si>
  <si>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</si>
  <si>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</si>
  <si>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</si>
  <si>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</si>
  <si>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</si>
  <si>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</si>
  <si>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</si>
  <si>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</si>
  <si>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</si>
  <si>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</si>
  <si>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</si>
  <si>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</si>
  <si>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</si>
  <si>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</si>
  <si>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</si>
  <si>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</si>
  <si>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</si>
  <si>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</si>
  <si>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</si>
  <si>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</si>
  <si>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</si>
  <si>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</si>
  <si>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</si>
  <si>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</si>
  <si>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</si>
  <si>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</si>
  <si>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</si>
  <si>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</si>
  <si>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</si>
  <si>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</si>
  <si>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</si>
  <si>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</si>
  <si>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</si>
  <si>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</si>
  <si>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</si>
  <si>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</si>
  <si>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</si>
  <si>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</si>
  <si>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</si>
  <si>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</si>
  <si>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</si>
  <si>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</si>
  <si>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</si>
  <si>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</si>
  <si>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</si>
  <si>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</si>
  <si>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</si>
  <si>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</si>
  <si>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</si>
  <si>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</si>
  <si>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</si>
  <si>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</si>
  <si>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</si>
  <si>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</si>
  <si>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</si>
  <si>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</si>
  <si>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</si>
  <si>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</si>
  <si>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</si>
  <si>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</si>
  <si>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</si>
  <si>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</si>
  <si>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</si>
  <si>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</si>
  <si>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</si>
  <si>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</si>
  <si>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</si>
  <si>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</si>
  <si>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</si>
  <si>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</si>
  <si>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</si>
  <si>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</si>
  <si>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</si>
  <si>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</si>
  <si>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</si>
  <si>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</si>
  <si>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</si>
  <si>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</si>
  <si>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</si>
  <si>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</si>
  <si>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</si>
  <si>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</si>
  <si>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</si>
  <si>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</si>
  <si>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</si>
  <si>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</si>
  <si>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</si>
  <si>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</si>
  <si>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</si>
  <si>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</si>
  <si>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</si>
  <si>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</si>
  <si>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</si>
  <si>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</si>
  <si>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</si>
  <si>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</si>
  <si>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</si>
  <si>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</si>
  <si>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</si>
  <si>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</si>
  <si>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</si>
  <si>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</si>
  <si>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</si>
  <si>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</si>
  <si>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</si>
  <si>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</si>
  <si>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</si>
  <si>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</si>
  <si>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</si>
  <si>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</si>
  <si>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</si>
  <si>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</si>
  <si>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</si>
  <si>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</si>
  <si>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</si>
  <si>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</si>
  <si>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</si>
  <si>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</si>
  <si>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</si>
  <si>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</si>
  <si>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</si>
  <si>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</si>
  <si>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</si>
  <si>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</si>
  <si>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</si>
  <si>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</si>
  <si>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</si>
  <si>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</si>
  <si>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</si>
  <si>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</si>
  <si>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</si>
  <si>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</si>
  <si>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</si>
  <si>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</si>
  <si>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</si>
  <si>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</si>
  <si>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</si>
  <si>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</si>
  <si>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</si>
  <si>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</si>
  <si>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</si>
  <si>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</si>
  <si>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</si>
  <si>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</si>
  <si>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</si>
  <si>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</si>
  <si>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</si>
  <si>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</si>
  <si>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</si>
  <si>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</si>
  <si>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</si>
  <si>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</si>
  <si>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</si>
  <si>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</si>
  <si>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</si>
  <si>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</si>
  <si>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</si>
  <si>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</si>
  <si>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</si>
  <si>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</si>
  <si>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</si>
  <si>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</si>
  <si>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</si>
  <si>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</si>
  <si>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</si>
  <si>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</si>
  <si>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</si>
  <si>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</si>
  <si>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</si>
  <si>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</si>
  <si>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</si>
  <si>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</si>
  <si>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</si>
  <si>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</si>
  <si>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</si>
  <si>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</si>
  <si>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</si>
  <si>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</si>
  <si>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</si>
  <si>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</si>
  <si>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</si>
  <si>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</si>
  <si>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</si>
  <si>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</si>
  <si>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</si>
  <si>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</si>
  <si>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</si>
  <si>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</si>
  <si>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</si>
  <si>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</si>
  <si>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</si>
  <si>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</si>
  <si>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</si>
  <si>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</si>
  <si>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</si>
  <si>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</si>
  <si>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</si>
  <si>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</si>
  <si>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</si>
  <si>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</si>
  <si>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</si>
  <si>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</si>
  <si>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</si>
  <si>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</si>
  <si>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</si>
  <si>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</si>
  <si>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</si>
  <si>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</si>
  <si>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</si>
  <si>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</si>
  <si>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</si>
  <si>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</si>
  <si>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</si>
  <si>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</si>
  <si>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</si>
  <si>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</si>
  <si>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</si>
  <si>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</si>
  <si>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</si>
  <si>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</si>
  <si>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</si>
  <si>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</si>
  <si>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</si>
  <si>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</si>
  <si>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</si>
  <si>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</si>
  <si>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</si>
  <si>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</si>
  <si>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</si>
  <si>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</si>
  <si>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</si>
  <si>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</si>
  <si>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</si>
  <si>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</si>
  <si>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</si>
  <si>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</si>
  <si>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</si>
  <si>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</si>
  <si>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</si>
  <si>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</si>
  <si>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</si>
  <si>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</si>
  <si>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</si>
  <si>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</si>
  <si>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</si>
  <si>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</si>
  <si>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</si>
  <si>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</si>
  <si>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</si>
  <si>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</si>
  <si>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</si>
  <si>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</si>
  <si>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</si>
  <si>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</si>
  <si>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</si>
  <si>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</si>
  <si>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</si>
  <si>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</si>
  <si>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</si>
  <si>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</si>
  <si>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</si>
  <si>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</si>
  <si>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</si>
  <si>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</si>
  <si>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</si>
  <si>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</si>
  <si>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</si>
  <si>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</si>
  <si>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</si>
  <si>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</si>
  <si>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</si>
  <si>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</si>
  <si>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</si>
  <si>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</si>
  <si>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</si>
  <si>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</si>
  <si>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</si>
  <si>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</si>
  <si>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</si>
  <si>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</si>
  <si>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</si>
  <si>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</si>
  <si>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</si>
  <si>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</si>
  <si>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</si>
  <si>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</si>
  <si>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</si>
  <si>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</si>
  <si>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</si>
  <si>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</si>
  <si>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</si>
  <si>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</si>
  <si>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</si>
  <si>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</si>
  <si>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</si>
  <si>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</si>
  <si>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</si>
  <si>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</si>
  <si>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</si>
  <si>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</si>
  <si>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</si>
  <si>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</si>
  <si>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</si>
  <si>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</si>
  <si>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</si>
  <si>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</si>
  <si>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</si>
  <si>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</si>
  <si>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</si>
  <si>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</si>
  <si>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</si>
  <si>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</si>
  <si>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</si>
  <si>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</si>
  <si>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</si>
  <si>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</si>
  <si>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</si>
  <si>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</si>
  <si>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</si>
  <si>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</si>
  <si>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</si>
  <si>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</si>
  <si>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</si>
  <si>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</si>
  <si>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</si>
  <si>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</si>
  <si>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</si>
  <si>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</si>
  <si>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</si>
  <si>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</si>
  <si>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</si>
  <si>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</si>
  <si>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</si>
  <si>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</si>
  <si>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</si>
  <si>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</si>
  <si>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</si>
  <si>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</si>
  <si>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</si>
  <si>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</si>
  <si>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</si>
  <si>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</si>
  <si>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</si>
  <si>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</si>
  <si>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</si>
  <si>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</si>
  <si>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</si>
  <si>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</si>
  <si>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</si>
  <si>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</si>
  <si>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</si>
  <si>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</si>
  <si>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</si>
  <si>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</si>
  <si>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</si>
  <si>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</si>
  <si>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</si>
  <si>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</si>
  <si>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</si>
  <si>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</si>
  <si>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</si>
  <si>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</si>
  <si>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</si>
  <si>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</si>
  <si>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</si>
  <si>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</si>
  <si>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</si>
  <si>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</si>
  <si>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</si>
  <si>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</si>
  <si>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</si>
  <si>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</si>
  <si>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</si>
  <si>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</si>
  <si>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</si>
  <si>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</si>
  <si>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</si>
  <si>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</si>
  <si>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</si>
  <si>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</si>
  <si>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</si>
  <si>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</si>
  <si>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</si>
  <si>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</si>
  <si>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</si>
  <si>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</si>
  <si>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</si>
  <si>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</si>
  <si>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</si>
  <si>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</si>
  <si>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</si>
  <si>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</si>
  <si>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</si>
  <si>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</si>
  <si>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</si>
  <si>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</si>
  <si>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</si>
  <si>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</si>
  <si>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</si>
  <si>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</si>
  <si>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</si>
  <si>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</si>
  <si>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</si>
  <si>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</si>
  <si>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</si>
  <si>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</si>
  <si>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</si>
  <si>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</si>
  <si>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</si>
  <si>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</si>
  <si>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</si>
  <si>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</si>
  <si>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</si>
  <si>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</si>
  <si>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</si>
  <si>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</si>
  <si>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</si>
  <si>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</si>
  <si>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</si>
  <si>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</si>
  <si>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</si>
  <si>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</si>
  <si>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</si>
  <si>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</si>
  <si>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</si>
  <si>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</si>
  <si>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</si>
  <si>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</si>
  <si>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</si>
  <si>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</si>
  <si>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</si>
  <si>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</si>
  <si>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</si>
  <si>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</si>
  <si>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</si>
  <si>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</si>
  <si>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</si>
  <si>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</si>
  <si>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</si>
  <si>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</si>
  <si>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</si>
  <si>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</si>
  <si>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</si>
  <si>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</si>
  <si>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</si>
  <si>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</si>
  <si>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</si>
  <si>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</si>
  <si>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</si>
  <si>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</si>
  <si>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</si>
  <si>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</si>
  <si>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</si>
  <si>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</si>
  <si>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</si>
  <si>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</si>
  <si>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</si>
  <si>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</si>
  <si>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</si>
  <si>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</si>
  <si>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</si>
  <si>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</si>
  <si>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</si>
  <si>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</si>
  <si>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</si>
  <si>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</si>
  <si>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</si>
  <si>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</si>
  <si>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</si>
  <si>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</si>
  <si>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</si>
  <si>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</si>
  <si>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</si>
  <si>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</si>
  <si>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</si>
  <si>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</si>
  <si>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</si>
  <si>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</si>
  <si>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</si>
  <si>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</si>
  <si>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</si>
  <si>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</si>
  <si>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</si>
  <si>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</si>
  <si>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</si>
  <si>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</si>
  <si>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</si>
  <si>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</si>
  <si>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</si>
  <si>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</si>
  <si>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</si>
  <si>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</si>
  <si>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</si>
  <si>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</si>
  <si>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</si>
  <si>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</si>
  <si>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</si>
  <si>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</si>
  <si>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</si>
  <si>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</si>
  <si>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</si>
  <si>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</si>
  <si>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</si>
  <si>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</si>
  <si>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</si>
  <si>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</si>
  <si>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</si>
  <si>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</si>
  <si>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</si>
  <si>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</si>
  <si>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</si>
  <si>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</si>
  <si>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</si>
  <si>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</si>
  <si>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</si>
  <si>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</si>
  <si>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</si>
  <si>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</si>
  <si>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</si>
  <si>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</si>
  <si>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</si>
  <si>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</si>
  <si>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</si>
  <si>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</si>
  <si>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</si>
  <si>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</si>
  <si>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</si>
  <si>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</si>
  <si>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</si>
  <si>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</si>
  <si>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</si>
  <si>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</si>
  <si>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</si>
  <si>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</si>
  <si>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</si>
  <si>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</si>
  <si>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</si>
  <si>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</si>
  <si>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</si>
  <si>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</si>
  <si>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</si>
  <si>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</si>
  <si>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</si>
  <si>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</si>
  <si>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</si>
  <si>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</si>
  <si>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</si>
  <si>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</si>
  <si>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</si>
  <si>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</si>
  <si>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</si>
  <si>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</si>
  <si>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</si>
  <si>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</si>
  <si>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</si>
  <si>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</si>
  <si>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</si>
  <si>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</si>
  <si>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</si>
  <si>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</si>
  <si>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</si>
  <si>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</si>
  <si>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</si>
  <si>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</si>
  <si>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</si>
  <si>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</si>
  <si>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</si>
  <si>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</si>
  <si>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</si>
  <si>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</si>
  <si>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</si>
  <si>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</si>
  <si>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</si>
  <si>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</si>
  <si>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</si>
  <si>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</si>
  <si>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</si>
  <si>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</si>
  <si>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</si>
  <si>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</si>
  <si>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</si>
  <si>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</si>
  <si>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</si>
  <si>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</si>
  <si>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</si>
  <si>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</si>
  <si>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</si>
  <si>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</si>
  <si>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</si>
  <si>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</si>
  <si>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</si>
  <si>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</si>
  <si>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</si>
  <si>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</si>
  <si>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</si>
  <si>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</si>
  <si>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</si>
  <si>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</si>
  <si>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</si>
  <si>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</si>
  <si>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</si>
  <si>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</si>
  <si>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</si>
  <si>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</si>
  <si>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</si>
  <si>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</si>
  <si>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</si>
  <si>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</si>
  <si>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</si>
  <si>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</si>
  <si>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</si>
  <si>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</si>
  <si>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</si>
  <si>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</si>
  <si>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</si>
  <si>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</si>
  <si>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</si>
  <si>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</si>
  <si>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</si>
  <si>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</si>
  <si>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</si>
  <si>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</si>
  <si>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</si>
  <si>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</si>
  <si>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</si>
  <si>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</si>
  <si>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</si>
  <si>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</si>
  <si>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</si>
  <si>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</si>
  <si>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</si>
  <si>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</si>
  <si>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</si>
  <si>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</si>
  <si>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</si>
  <si>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</si>
  <si>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</si>
  <si>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</si>
  <si>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</si>
  <si>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</si>
  <si>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</si>
  <si>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</si>
  <si>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</si>
  <si>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</si>
  <si>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</si>
  <si>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</si>
  <si>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</si>
  <si>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</si>
  <si>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</si>
  <si>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</si>
  <si>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</si>
  <si>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</si>
  <si>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</si>
  <si>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</si>
  <si>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</si>
  <si>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</si>
  <si>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</si>
  <si>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</si>
  <si>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</si>
  <si>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</si>
  <si>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</si>
  <si>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</si>
  <si>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</si>
  <si>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</si>
  <si>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</si>
  <si>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</si>
  <si>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</si>
  <si>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</si>
  <si>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</si>
  <si>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</si>
  <si>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</si>
  <si>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</si>
  <si>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</si>
  <si>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</si>
  <si>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</si>
  <si>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</si>
  <si>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</si>
  <si>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</si>
  <si>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</si>
  <si>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</si>
  <si>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</si>
  <si>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</si>
  <si>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</si>
  <si>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</si>
  <si>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</si>
  <si>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</si>
  <si>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</si>
  <si>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</si>
  <si>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</si>
  <si>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</si>
  <si>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</si>
  <si>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</si>
  <si>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</si>
  <si>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</si>
  <si>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</si>
  <si>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</si>
  <si>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</si>
  <si>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</si>
  <si>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</si>
  <si>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</si>
  <si>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</si>
  <si>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</si>
  <si>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</si>
  <si>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</si>
  <si>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</si>
  <si>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</si>
  <si>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</si>
  <si>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</si>
  <si>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</si>
  <si>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</si>
  <si>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</si>
  <si>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</si>
  <si>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</si>
  <si>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</si>
  <si>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</si>
  <si>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</si>
  <si>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</si>
  <si>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</si>
  <si>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</si>
  <si>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</si>
  <si>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</si>
  <si>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</si>
  <si>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</si>
  <si>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</si>
  <si>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</si>
  <si>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</si>
  <si>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</si>
  <si>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</si>
  <si>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</si>
  <si>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</si>
  <si>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</si>
  <si>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</si>
  <si>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</si>
  <si>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</si>
  <si>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</si>
  <si>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</si>
  <si>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</si>
  <si>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</si>
  <si>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</si>
  <si>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</si>
  <si>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</si>
  <si>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</si>
  <si>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</si>
  <si>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</si>
  <si>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</si>
  <si>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</si>
  <si>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</si>
  <si>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</si>
  <si>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</si>
  <si>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</si>
  <si>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</si>
  <si>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</si>
  <si>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</si>
  <si>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</si>
  <si>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</si>
  <si>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</si>
  <si>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</si>
  <si>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</si>
  <si>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</si>
  <si>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</si>
  <si>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</si>
  <si>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</si>
  <si>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</si>
  <si>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</si>
  <si>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</si>
  <si>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</si>
  <si>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</si>
  <si>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</si>
  <si>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</si>
  <si>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</si>
  <si>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</si>
  <si>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</si>
  <si>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</si>
  <si>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</si>
  <si>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</si>
  <si>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</si>
  <si>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</si>
  <si>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</si>
  <si>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</si>
  <si>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</si>
  <si>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</si>
  <si>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</si>
  <si>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</si>
  <si>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</si>
  <si>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</si>
  <si>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</si>
  <si>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</si>
  <si>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</si>
  <si>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</si>
  <si>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</si>
  <si>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</si>
  <si>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</si>
  <si>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</si>
  <si>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</si>
  <si>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</si>
  <si>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</si>
  <si>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</si>
  <si>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</si>
  <si>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</si>
  <si>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</si>
  <si>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</si>
  <si>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</si>
  <si>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</si>
  <si>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</si>
  <si>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</si>
  <si>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</si>
  <si>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</si>
  <si>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</si>
  <si>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</si>
  <si>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</si>
  <si>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</si>
  <si>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</si>
  <si>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</si>
  <si>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</si>
  <si>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</si>
  <si>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</si>
  <si>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</si>
  <si>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</si>
  <si>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</si>
  <si>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</si>
  <si>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</si>
  <si>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</si>
  <si>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</si>
  <si>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</si>
  <si>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</si>
  <si>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</si>
  <si>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</si>
  <si>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</si>
  <si>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</si>
  <si>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</si>
  <si>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</si>
  <si>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</si>
  <si>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</si>
  <si>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</si>
  <si>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</si>
  <si>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</si>
  <si>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</si>
  <si>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</si>
  <si>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</si>
  <si>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</si>
  <si>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</si>
  <si>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</si>
  <si>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</si>
  <si>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</si>
  <si>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</si>
  <si>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</si>
  <si>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</si>
  <si>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</si>
  <si>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</si>
  <si>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</si>
  <si>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</si>
  <si>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</si>
  <si>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</si>
  <si>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</si>
  <si>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</si>
  <si>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</si>
  <si>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</si>
  <si>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</si>
  <si>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</si>
  <si>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</si>
  <si>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</si>
  <si>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</si>
  <si>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</si>
  <si>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</si>
  <si>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</si>
  <si>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</si>
  <si>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</si>
  <si>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</si>
  <si>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</si>
  <si>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</si>
  <si>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</si>
  <si>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</si>
  <si>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</si>
  <si>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</si>
  <si>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</si>
  <si>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</si>
  <si>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</si>
  <si>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</si>
  <si>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</si>
  <si>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</si>
  <si>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</si>
  <si>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</si>
  <si>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</si>
  <si>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</si>
  <si>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</si>
  <si>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</si>
  <si>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</si>
  <si>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</si>
  <si>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</si>
  <si>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</si>
  <si>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</si>
  <si>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</si>
  <si>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</si>
  <si>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</si>
  <si>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</si>
  <si>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</si>
  <si>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</si>
  <si>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</si>
  <si>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</si>
  <si>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</si>
  <si>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</si>
  <si>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</si>
  <si>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</si>
  <si>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</si>
  <si>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</si>
  <si>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</si>
  <si>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</si>
  <si>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</si>
  <si>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</si>
  <si>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</si>
  <si>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</si>
  <si>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</si>
  <si>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</si>
  <si>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</si>
  <si>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</si>
  <si>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</si>
  <si>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</si>
  <si>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</si>
  <si>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</si>
  <si>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</si>
  <si>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</si>
  <si>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</si>
  <si>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</si>
  <si>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</si>
  <si>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</si>
  <si>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</si>
  <si>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</si>
  <si>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</si>
  <si>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</si>
  <si>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</si>
  <si>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</si>
  <si>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</si>
  <si>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</si>
  <si>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</si>
  <si>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</si>
  <si>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</si>
  <si>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</si>
  <si>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</si>
  <si>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</si>
  <si>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</si>
  <si>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</si>
  <si>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</si>
  <si>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</si>
  <si>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</si>
  <si>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</si>
  <si>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</si>
  <si>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</si>
  <si>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</si>
  <si>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</si>
  <si>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</si>
  <si>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</si>
  <si>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</si>
  <si>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</si>
  <si>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</si>
  <si>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</si>
  <si>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</si>
  <si>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</si>
  <si>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</si>
  <si>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</si>
  <si>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</si>
  <si>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</si>
  <si>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</si>
  <si>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</si>
  <si>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</si>
  <si>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</si>
  <si>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</si>
  <si>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</si>
  <si>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</si>
  <si>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</si>
  <si>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</si>
  <si>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</si>
  <si>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</si>
  <si>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</si>
  <si>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</si>
  <si>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</si>
  <si>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</si>
  <si>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</si>
  <si>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</si>
  <si>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</si>
  <si>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</si>
  <si>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</si>
  <si>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</si>
  <si>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</si>
  <si>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</si>
  <si>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</si>
  <si>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</si>
  <si>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</si>
  <si>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</si>
  <si>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</si>
  <si>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</si>
  <si>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</si>
  <si>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</si>
  <si>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</si>
  <si>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</si>
  <si>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</si>
  <si>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</si>
  <si>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</si>
  <si>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</si>
  <si>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</si>
  <si>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</si>
  <si>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</si>
  <si>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</si>
  <si>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</si>
  <si>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</si>
  <si>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</si>
  <si>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</si>
  <si>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</si>
  <si>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</si>
  <si>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</si>
  <si>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</si>
  <si>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</si>
  <si>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</si>
  <si>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</si>
  <si>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</si>
  <si>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</si>
  <si>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</si>
  <si>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</si>
  <si>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</si>
  <si>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</si>
  <si>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</si>
  <si>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</si>
  <si>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</si>
  <si>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</si>
  <si>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</si>
  <si>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</si>
  <si>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</si>
  <si>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</si>
  <si>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</si>
  <si>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</si>
  <si>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</si>
  <si>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</si>
  <si>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</si>
  <si>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</si>
  <si>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</si>
  <si>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</si>
  <si>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</si>
  <si>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</si>
  <si>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</si>
  <si>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</si>
  <si>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</si>
  <si>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</si>
  <si>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</si>
  <si>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</si>
  <si>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</si>
  <si>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</si>
  <si>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</si>
  <si>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</si>
  <si>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</si>
  <si>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</si>
  <si>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</si>
  <si>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</si>
  <si>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</si>
  <si>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</si>
  <si>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</si>
  <si>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</si>
  <si>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</si>
  <si>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</si>
  <si>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</si>
  <si>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</si>
  <si>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</si>
  <si>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</si>
  <si>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</si>
  <si>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</si>
  <si>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</si>
  <si>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</si>
  <si>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</si>
  <si>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</si>
  <si>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</si>
  <si>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</si>
  <si>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</si>
  <si>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</si>
  <si>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</si>
  <si>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</si>
  <si>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</si>
  <si>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</si>
  <si>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</si>
  <si>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</si>
  <si>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</si>
  <si>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</si>
  <si>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</si>
  <si>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</si>
  <si>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</si>
  <si>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</si>
  <si>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</si>
  <si>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</si>
  <si>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</si>
  <si>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</si>
  <si>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</si>
  <si>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</si>
  <si>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</si>
  <si>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</si>
  <si>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</si>
  <si>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</si>
  <si>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</si>
  <si>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</si>
  <si>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</si>
  <si>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</si>
  <si>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</si>
  <si>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</si>
  <si>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</si>
  <si>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</si>
  <si>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</si>
  <si>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</si>
  <si>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</si>
  <si>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</si>
  <si>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</si>
  <si>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</si>
  <si>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</si>
  <si>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</si>
  <si>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</si>
  <si>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</si>
  <si>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</si>
  <si>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</si>
  <si>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</si>
  <si>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</si>
  <si>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</si>
  <si>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</si>
  <si>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</si>
  <si>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</si>
  <si>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</si>
  <si>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</si>
  <si>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</si>
  <si>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</si>
  <si>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</si>
  <si>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</si>
  <si>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</si>
  <si>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</si>
  <si>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</si>
  <si>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</si>
  <si>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</si>
  <si>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</si>
  <si>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</si>
  <si>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</si>
  <si>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</si>
  <si>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</si>
  <si>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</si>
  <si>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</si>
  <si>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</si>
  <si>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</si>
  <si>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</si>
  <si>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</si>
  <si>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</si>
  <si>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</si>
  <si>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</si>
  <si>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</si>
  <si>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</si>
  <si>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</si>
  <si>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</si>
  <si>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</si>
  <si>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</si>
  <si>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</si>
  <si>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</si>
  <si>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</si>
  <si>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</si>
  <si>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</si>
  <si>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</si>
  <si>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</si>
  <si>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</si>
  <si>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</si>
  <si>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</si>
  <si>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</si>
  <si>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</si>
  <si>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</si>
  <si>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</si>
  <si>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</si>
  <si>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</si>
  <si>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</si>
  <si>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</si>
  <si>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</si>
  <si>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</si>
  <si>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</si>
  <si>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</si>
  <si>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</si>
  <si>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</si>
  <si>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</si>
  <si>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</si>
  <si>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</si>
  <si>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</si>
  <si>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</si>
  <si>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</si>
  <si>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</si>
  <si>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</si>
  <si>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</si>
  <si>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</si>
  <si>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</si>
  <si>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</si>
  <si>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</si>
  <si>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</si>
  <si>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</si>
  <si>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</si>
  <si>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</si>
  <si>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</si>
  <si>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</si>
  <si>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</si>
  <si>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</si>
  <si>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</si>
  <si>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</si>
  <si>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</si>
  <si>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</si>
  <si>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</si>
  <si>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</si>
  <si>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</si>
  <si>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</si>
  <si>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</si>
  <si>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</si>
  <si>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</si>
  <si>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</si>
  <si>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</si>
  <si>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</si>
  <si>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</si>
  <si>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</si>
  <si>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</si>
  <si>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</si>
  <si>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</si>
  <si>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</si>
  <si>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</si>
  <si>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</si>
  <si>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</si>
  <si>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</si>
  <si>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</si>
  <si>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</si>
  <si>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</si>
  <si>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</si>
  <si>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</si>
  <si>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</si>
  <si>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</si>
  <si>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</si>
  <si>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</si>
  <si>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</si>
  <si>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</si>
  <si>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</si>
  <si>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</si>
  <si>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</si>
  <si>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</si>
  <si>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</si>
  <si>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</si>
  <si>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</si>
  <si>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</si>
  <si>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</si>
  <si>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</si>
  <si>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</si>
  <si>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</si>
  <si>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</si>
  <si>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</si>
  <si>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</si>
  <si>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</si>
  <si>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</si>
  <si>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</si>
  <si>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</si>
  <si>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</si>
  <si>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</si>
  <si>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</si>
  <si>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</si>
  <si>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</si>
  <si>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</si>
  <si>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</si>
  <si>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</si>
  <si>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</si>
  <si>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</si>
  <si>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</si>
  <si>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</si>
  <si>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</si>
  <si>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</si>
  <si>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</si>
  <si>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</si>
  <si>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</si>
  <si>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</si>
  <si>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</si>
  <si>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</si>
  <si>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</si>
  <si>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</si>
  <si>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</si>
  <si>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</si>
  <si>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</si>
  <si>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</si>
  <si>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</si>
  <si>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</si>
  <si>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</si>
  <si>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</si>
  <si>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</si>
  <si>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</si>
  <si>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</si>
  <si>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</si>
  <si>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</si>
  <si>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</si>
  <si>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</si>
  <si>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</si>
  <si>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</si>
  <si>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</si>
  <si>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</si>
  <si>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</si>
  <si>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</si>
  <si>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</si>
  <si>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</si>
  <si>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</si>
  <si>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</si>
  <si>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</si>
  <si>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</si>
  <si>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</si>
  <si>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</si>
  <si>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</si>
  <si>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</si>
  <si>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</si>
  <si>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</si>
  <si>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</si>
  <si>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</si>
  <si>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</si>
  <si>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</si>
  <si>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</si>
  <si>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</si>
  <si>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</si>
  <si>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</si>
  <si>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</si>
  <si>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</si>
  <si>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</si>
  <si>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</si>
  <si>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</si>
  <si>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</si>
  <si>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</si>
  <si>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</si>
  <si>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</si>
  <si>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</si>
  <si>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</si>
  <si>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</si>
  <si>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</si>
  <si>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</si>
  <si>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</si>
  <si>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</si>
  <si>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</si>
  <si>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</si>
  <si>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</si>
  <si>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</si>
  <si>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</si>
  <si>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</si>
  <si>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</si>
  <si>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</si>
  <si>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</si>
  <si>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</si>
  <si>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</si>
  <si>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</si>
  <si>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</si>
  <si>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</si>
  <si>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</si>
  <si>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</si>
  <si>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</si>
  <si>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</si>
  <si>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</si>
  <si>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</si>
  <si>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</si>
  <si>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</si>
  <si>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</si>
  <si>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</si>
  <si>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</si>
  <si>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</si>
  <si>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</si>
  <si>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</si>
  <si>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</si>
  <si>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</si>
  <si>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</si>
  <si>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</si>
  <si>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</si>
  <si>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</si>
  <si>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</si>
  <si>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</si>
  <si>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</si>
  <si>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</si>
  <si>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</si>
  <si>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</si>
  <si>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</si>
  <si>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</si>
  <si>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</si>
  <si>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</si>
  <si>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</si>
  <si>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</si>
  <si>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</si>
  <si>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</si>
  <si>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</si>
  <si>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</si>
  <si>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</si>
  <si>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</si>
  <si>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</si>
  <si>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</si>
  <si>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</si>
  <si>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</si>
  <si>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</si>
  <si>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</si>
  <si>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</si>
  <si>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</si>
  <si>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</si>
  <si>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</si>
  <si>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</si>
  <si>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</si>
  <si>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</si>
  <si>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</si>
  <si>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</si>
  <si>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</si>
  <si>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</si>
  <si>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</si>
  <si>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</si>
  <si>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</si>
  <si>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</si>
  <si>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</si>
  <si>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</si>
  <si>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</si>
  <si>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</si>
  <si>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</si>
  <si>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</si>
  <si>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</si>
  <si>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</si>
  <si>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</si>
  <si>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</si>
  <si>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</si>
  <si>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</si>
  <si>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</si>
  <si>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</si>
  <si>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</si>
  <si>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</si>
  <si>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</si>
  <si>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</si>
  <si>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</si>
  <si>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</si>
  <si>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</si>
  <si>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</si>
  <si>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</si>
  <si>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</si>
  <si>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</si>
  <si>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</si>
  <si>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</si>
  <si>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</si>
  <si>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</si>
  <si>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</si>
  <si>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</si>
  <si>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</si>
  <si>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</si>
  <si>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</si>
  <si>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</si>
  <si>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</si>
  <si>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</si>
  <si>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</si>
  <si>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</si>
  <si>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</si>
  <si>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</si>
  <si>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</si>
  <si>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</si>
  <si>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</si>
  <si>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</si>
  <si>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</si>
  <si>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</si>
  <si>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</si>
  <si>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</si>
  <si>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</si>
  <si>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</si>
  <si>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</si>
  <si>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</si>
  <si>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</si>
  <si>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</si>
  <si>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</si>
  <si>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</si>
  <si>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</si>
  <si>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</si>
  <si>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</si>
  <si>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</si>
  <si>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</si>
  <si>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</si>
  <si>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</si>
  <si>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</si>
  <si>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</si>
  <si>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</si>
  <si>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</si>
  <si>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</si>
  <si>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</si>
  <si>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</si>
  <si>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</si>
  <si>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</si>
  <si>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</si>
  <si>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</si>
  <si>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</si>
  <si>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</si>
  <si>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</si>
  <si>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</si>
  <si>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</si>
  <si>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</si>
  <si>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</si>
  <si>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</si>
  <si>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</si>
  <si>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</si>
  <si>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</si>
  <si>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</si>
  <si>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</si>
  <si>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</si>
  <si>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</si>
  <si>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</si>
  <si>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</si>
  <si>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</si>
  <si>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</si>
  <si>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</si>
  <si>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</si>
  <si>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</si>
  <si>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</si>
  <si>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</si>
  <si>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</si>
  <si>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</si>
  <si>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</si>
  <si>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</si>
  <si>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</si>
  <si>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</si>
  <si>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</si>
  <si>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</si>
  <si>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</si>
  <si>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</si>
  <si>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</si>
  <si>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</si>
  <si>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</si>
  <si>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</si>
  <si>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</si>
  <si>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</si>
  <si>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</si>
  <si>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</si>
  <si>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</si>
  <si>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</si>
  <si>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</si>
  <si>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</si>
  <si>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</si>
  <si>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</si>
  <si>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</si>
  <si>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</si>
  <si>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</si>
  <si>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</si>
  <si>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</si>
  <si>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</si>
  <si>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</si>
  <si>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</si>
  <si>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</si>
  <si>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</si>
  <si>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</si>
  <si>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</si>
  <si>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</si>
  <si>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</si>
  <si>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</si>
  <si>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</si>
  <si>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</si>
  <si>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</si>
  <si>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</si>
  <si>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</si>
  <si>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</si>
  <si>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</si>
  <si>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</si>
  <si>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</si>
  <si>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</si>
  <si>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</si>
  <si>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</si>
  <si>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</si>
  <si>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</si>
  <si>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</si>
  <si>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</si>
  <si>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</si>
  <si>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</si>
  <si>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</si>
  <si>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</si>
  <si>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</si>
  <si>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</si>
  <si>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</si>
  <si>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</si>
  <si>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</si>
  <si>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</si>
  <si>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</si>
  <si>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</si>
  <si>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</si>
  <si>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</si>
  <si>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</si>
  <si>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</si>
  <si>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</si>
  <si>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</si>
  <si>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</si>
  <si>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</si>
  <si>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</si>
  <si>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</si>
  <si>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</si>
  <si>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</si>
  <si>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</si>
  <si>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</si>
  <si>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</si>
  <si>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</si>
  <si>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</si>
  <si>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</si>
  <si>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</si>
  <si>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</si>
  <si>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</si>
  <si>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</si>
  <si>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</si>
  <si>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</si>
  <si>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</si>
  <si>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</si>
  <si>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</si>
  <si>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</si>
  <si>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</si>
  <si>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</si>
  <si>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</si>
  <si>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</si>
  <si>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</si>
  <si>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</si>
  <si>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</si>
  <si>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</si>
  <si>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</si>
  <si>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</si>
  <si>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</si>
  <si>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</si>
  <si>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</si>
  <si>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</si>
  <si>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</si>
  <si>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</si>
  <si>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</si>
  <si>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</si>
  <si>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</si>
  <si>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</si>
  <si>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</si>
  <si>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</si>
  <si>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</si>
  <si>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</si>
  <si>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</si>
  <si>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</si>
  <si>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</si>
  <si>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</si>
  <si>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</si>
  <si>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</si>
  <si>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</si>
  <si>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</si>
  <si>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</si>
  <si>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</si>
  <si>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</si>
  <si>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</si>
  <si>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</si>
  <si>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</si>
  <si>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</si>
  <si>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</si>
  <si>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</si>
  <si>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</si>
  <si>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</si>
  <si>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</si>
  <si>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</si>
  <si>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</si>
  <si>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</si>
  <si>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</si>
  <si>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</si>
  <si>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</si>
  <si>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</si>
  <si>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</si>
  <si>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</si>
  <si>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</si>
  <si>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</si>
  <si>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</si>
  <si>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</si>
  <si>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</si>
  <si>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</si>
  <si>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</si>
  <si>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</si>
  <si>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</si>
  <si>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</si>
  <si>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</si>
  <si>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</si>
  <si>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</si>
  <si>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</si>
  <si>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</si>
  <si>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</si>
  <si>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</si>
  <si>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</si>
  <si>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</si>
  <si>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</si>
  <si>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</si>
  <si>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</si>
  <si>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</si>
  <si>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</si>
  <si>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</si>
  <si>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</si>
  <si>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</si>
  <si>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</si>
  <si>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</si>
  <si>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</si>
  <si>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</si>
  <si>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</si>
  <si>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</si>
  <si>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</si>
  <si>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</si>
  <si>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</si>
  <si>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</si>
  <si>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</si>
  <si>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</si>
  <si>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</si>
  <si>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</si>
  <si>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</si>
  <si>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</si>
  <si>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</si>
  <si>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</si>
  <si>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</si>
  <si>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</si>
  <si>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</si>
  <si>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</si>
  <si>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</si>
  <si>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</si>
  <si>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</si>
  <si>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</si>
  <si>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</si>
  <si>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</si>
  <si>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</si>
  <si>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</si>
  <si>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</si>
  <si>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</si>
  <si>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</si>
  <si>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</si>
  <si>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</si>
  <si>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</si>
  <si>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</si>
  <si>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</si>
  <si>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</si>
  <si>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</si>
  <si>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</si>
  <si>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</si>
  <si>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</si>
  <si>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</si>
  <si>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</si>
  <si>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</si>
  <si>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</si>
  <si>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</si>
  <si>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</si>
  <si>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</si>
  <si>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</si>
  <si>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</si>
  <si>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</si>
  <si>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</si>
  <si>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</si>
  <si>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</si>
  <si>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</si>
  <si>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</si>
  <si>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</si>
  <si>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</si>
  <si>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</si>
  <si>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</si>
  <si>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</si>
  <si>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</si>
  <si>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</si>
  <si>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</si>
  <si>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</si>
  <si>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</si>
  <si>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</si>
  <si>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</si>
  <si>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</si>
  <si>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</si>
  <si>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</si>
  <si>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</si>
  <si>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</si>
  <si>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</si>
  <si>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</si>
  <si>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</si>
  <si>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</si>
  <si>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</si>
  <si>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</si>
  <si>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</si>
  <si>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</si>
  <si>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</si>
  <si>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</si>
  <si>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</si>
  <si>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</si>
  <si>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</si>
  <si>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</si>
  <si>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</si>
  <si>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</si>
  <si>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</si>
  <si>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</si>
  <si>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</si>
  <si>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</si>
  <si>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</si>
  <si>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</si>
  <si>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</si>
  <si>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</si>
  <si>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</si>
  <si>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</si>
  <si>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</si>
  <si>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</si>
  <si>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</si>
  <si>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</si>
  <si>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</si>
  <si>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</si>
  <si>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</si>
  <si>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</si>
  <si>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</si>
  <si>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</si>
  <si>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</si>
  <si>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</si>
  <si>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</si>
  <si>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</si>
  <si>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</si>
  <si>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</si>
  <si>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</si>
  <si>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</si>
  <si>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</si>
  <si>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</si>
  <si>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</si>
  <si>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</si>
  <si>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</si>
  <si>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</si>
  <si>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</si>
  <si>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</si>
  <si>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</si>
  <si>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</si>
  <si>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</si>
  <si>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</si>
  <si>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</si>
  <si>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</si>
  <si>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</si>
  <si>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</si>
  <si>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</si>
  <si>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</si>
  <si>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</si>
  <si>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</si>
  <si>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</si>
  <si>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</si>
  <si>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</si>
  <si>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</si>
  <si>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</si>
  <si>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</si>
  <si>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</si>
  <si>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</si>
  <si>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</si>
  <si>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</si>
  <si>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</si>
  <si>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</si>
  <si>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</si>
  <si>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</si>
  <si>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</si>
  <si>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</si>
  <si>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</si>
  <si>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</si>
  <si>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</si>
  <si>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</si>
  <si>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</si>
  <si>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</si>
  <si>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</si>
  <si>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</si>
  <si>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</si>
  <si>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</si>
  <si>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</si>
  <si>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</si>
  <si>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</si>
  <si>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</si>
  <si>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</si>
  <si>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</si>
  <si>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</si>
  <si>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</si>
  <si>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</si>
  <si>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</si>
  <si>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</si>
  <si>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</si>
  <si>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</si>
  <si>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</si>
  <si>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</si>
  <si>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</si>
  <si>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</si>
  <si>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</si>
  <si>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</si>
  <si>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</si>
  <si>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</si>
  <si>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</si>
  <si>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</si>
  <si>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</si>
  <si>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</si>
  <si>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</si>
  <si>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</si>
  <si>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</si>
  <si>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</si>
  <si>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</si>
  <si>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</si>
  <si>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</si>
  <si>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</si>
  <si>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</si>
  <si>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</si>
  <si>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</si>
  <si>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</si>
  <si>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</si>
  <si>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</si>
  <si>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</si>
  <si>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</si>
  <si>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</si>
  <si>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</si>
  <si>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</si>
  <si>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</si>
  <si>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</si>
  <si>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</si>
  <si>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</si>
  <si>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</si>
  <si>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</si>
  <si>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</si>
  <si>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</si>
  <si>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</si>
  <si>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</si>
  <si>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</si>
  <si>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</si>
  <si>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</si>
  <si>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</si>
  <si>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</si>
  <si>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</si>
  <si>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</si>
  <si>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</si>
  <si>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</si>
  <si>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</si>
  <si>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</si>
  <si>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</si>
  <si>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</si>
  <si>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</si>
  <si>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</si>
  <si>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</si>
  <si>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</si>
  <si>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</si>
  <si>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</si>
  <si>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</si>
  <si>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</si>
  <si>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</si>
  <si>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</si>
  <si>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</si>
  <si>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</si>
  <si>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</si>
  <si>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</si>
  <si>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</si>
  <si>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</si>
  <si>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</si>
  <si>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</si>
  <si>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</si>
  <si>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</si>
  <si>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</si>
  <si>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</si>
  <si>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</si>
  <si>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</si>
  <si>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</si>
  <si>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</si>
  <si>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</si>
  <si>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</si>
  <si>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</si>
  <si>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</si>
  <si>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</si>
  <si>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</si>
  <si>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</si>
  <si>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</si>
  <si>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</si>
  <si>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</si>
  <si>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</si>
  <si>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</si>
  <si>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</si>
  <si>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</si>
  <si>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</si>
  <si>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</si>
  <si>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</si>
  <si>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</si>
  <si>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</si>
  <si>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</si>
  <si>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</si>
  <si>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</si>
  <si>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</si>
  <si>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</si>
  <si>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</si>
  <si>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</si>
  <si>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</si>
  <si>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</si>
  <si>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</si>
  <si>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</si>
  <si>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</si>
  <si>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</si>
  <si>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</si>
  <si>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</si>
  <si>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</si>
  <si>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</si>
  <si>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</si>
  <si>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</si>
  <si>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</si>
  <si>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</si>
  <si>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</si>
  <si>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</si>
  <si>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</si>
  <si>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</si>
  <si>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</si>
  <si>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</si>
  <si>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</si>
  <si>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</si>
  <si>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</si>
  <si>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</si>
  <si>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</si>
  <si>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</si>
  <si>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</si>
  <si>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</si>
  <si>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</si>
  <si>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</si>
  <si>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</si>
  <si>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</si>
  <si>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</si>
  <si>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</si>
  <si>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</si>
  <si>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</si>
  <si>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</si>
  <si>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</si>
  <si>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</si>
  <si>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</si>
  <si>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</si>
  <si>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</si>
  <si>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</si>
  <si>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</si>
  <si>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</si>
  <si>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</si>
  <si>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</si>
  <si>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</si>
  <si>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</si>
  <si>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</si>
  <si>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</si>
  <si>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</si>
  <si>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</si>
  <si>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</si>
  <si>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</si>
  <si>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</si>
  <si>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</si>
  <si>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</si>
  <si>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</si>
  <si>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</si>
  <si>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</si>
  <si>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</si>
  <si>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</si>
  <si>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</si>
  <si>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</si>
  <si>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</si>
  <si>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</si>
  <si>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</si>
  <si>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</si>
  <si>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</si>
  <si>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</si>
  <si>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</si>
  <si>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</si>
  <si>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</si>
  <si>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</si>
  <si>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</si>
  <si>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</si>
  <si>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</si>
  <si>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</si>
  <si>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</si>
  <si>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</si>
  <si>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</si>
  <si>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</si>
  <si>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</si>
  <si>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</si>
  <si>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</si>
  <si>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</si>
  <si>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</si>
  <si>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</si>
  <si>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</si>
  <si>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</si>
  <si>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</si>
  <si>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</si>
  <si>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</si>
  <si>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</si>
  <si>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</si>
  <si>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</si>
  <si>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</si>
  <si>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</si>
  <si>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</si>
  <si>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</si>
  <si>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</si>
  <si>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</si>
  <si>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</si>
  <si>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</si>
  <si>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</si>
  <si>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</si>
  <si>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</si>
  <si>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</si>
  <si>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</si>
  <si>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</si>
  <si>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</si>
  <si>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</si>
  <si>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</si>
  <si>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</si>
  <si>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</si>
  <si>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</si>
  <si>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</si>
  <si>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</si>
  <si>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</si>
  <si>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</si>
  <si>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</si>
  <si>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</si>
  <si>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</si>
  <si>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</si>
  <si>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</si>
  <si>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</si>
  <si>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</si>
  <si>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</si>
  <si>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</si>
  <si>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</si>
  <si>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</si>
  <si>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</si>
  <si>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</si>
  <si>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</si>
  <si>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</si>
  <si>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</si>
  <si>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</si>
  <si>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</si>
  <si>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</si>
  <si>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</si>
  <si>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</si>
  <si>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</si>
  <si>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</si>
  <si>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</si>
  <si>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</si>
  <si>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</si>
  <si>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</si>
  <si>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</si>
  <si>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</si>
  <si>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</si>
  <si>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</si>
  <si>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</si>
  <si>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</si>
  <si>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</si>
  <si>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</si>
  <si>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</si>
  <si>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</si>
  <si>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</si>
  <si>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</si>
  <si>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</si>
  <si>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</si>
  <si>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</si>
  <si>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</si>
  <si>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</si>
  <si>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</si>
  <si>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</si>
  <si>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</si>
  <si>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</si>
  <si>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</si>
  <si>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</si>
  <si>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</si>
  <si>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</si>
  <si>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</si>
  <si>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</si>
  <si>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</si>
  <si>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</si>
  <si>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</si>
  <si>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</si>
  <si>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</si>
  <si>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</si>
  <si>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</si>
  <si>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</si>
  <si>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</si>
  <si>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</si>
  <si>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</si>
  <si>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</si>
  <si>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</si>
  <si>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</si>
  <si>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</si>
  <si>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</si>
  <si>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</si>
  <si>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</si>
  <si>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</si>
  <si>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</si>
  <si>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</si>
  <si>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</si>
  <si>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</si>
  <si>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</si>
  <si>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</si>
  <si>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</si>
  <si>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</si>
  <si>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</si>
  <si>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</si>
  <si>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</si>
  <si>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</si>
  <si>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</si>
  <si>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</si>
  <si>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</si>
  <si>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</si>
  <si>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</si>
  <si>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</si>
  <si>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</si>
  <si>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</si>
  <si>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</si>
  <si>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</si>
  <si>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</si>
  <si>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</si>
  <si>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</si>
  <si>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</si>
  <si>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</si>
  <si>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</si>
  <si>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</si>
  <si>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</si>
  <si>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</si>
  <si>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</si>
  <si>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</si>
  <si>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</si>
  <si>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</si>
  <si>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</si>
  <si>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</si>
  <si>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</si>
  <si>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</si>
  <si>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</si>
  <si>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</si>
  <si>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</si>
  <si>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</si>
  <si>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</si>
  <si>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</si>
  <si>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</si>
  <si>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</si>
  <si>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</si>
  <si>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</si>
  <si>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</si>
  <si>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</si>
  <si>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</si>
  <si>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</si>
  <si>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</si>
  <si>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</si>
  <si>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</si>
  <si>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</si>
  <si>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</si>
  <si>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</si>
  <si>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</si>
  <si>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</si>
  <si>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</si>
  <si>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</si>
  <si>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</si>
  <si>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</si>
  <si>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</si>
  <si>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</si>
  <si>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</si>
  <si>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</si>
  <si>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</si>
  <si>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</si>
  <si>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</si>
  <si>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</si>
  <si>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</si>
  <si>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</si>
  <si>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</si>
  <si>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</si>
  <si>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</si>
  <si>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</si>
  <si>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</si>
  <si>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</si>
  <si>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</si>
  <si>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</si>
  <si>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</si>
  <si>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</si>
  <si>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</si>
  <si>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</si>
  <si>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</si>
  <si>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</si>
  <si>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</si>
  <si>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</si>
  <si>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</si>
  <si>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</si>
  <si>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</si>
  <si>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</si>
  <si>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</si>
  <si>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</si>
  <si>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</si>
  <si>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</si>
  <si>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</si>
  <si>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</si>
  <si>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</si>
  <si>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</si>
  <si>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</si>
  <si>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</si>
  <si>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</si>
  <si>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</si>
  <si>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</si>
  <si>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</si>
  <si>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</si>
  <si>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</si>
  <si>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</si>
  <si>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</si>
  <si>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</si>
  <si>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</si>
  <si>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</si>
  <si>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</si>
  <si>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</si>
  <si>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</si>
  <si>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</si>
  <si>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</si>
  <si>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</si>
  <si>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</si>
  <si>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</si>
  <si>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</si>
  <si>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</si>
  <si>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</si>
  <si>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</si>
  <si>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</si>
  <si>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</si>
  <si>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</si>
  <si>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</si>
  <si>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</si>
  <si>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</si>
  <si>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</si>
  <si>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</si>
  <si>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</si>
  <si>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</si>
  <si>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</si>
  <si>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</si>
  <si>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</si>
  <si>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</si>
  <si>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</si>
  <si>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</si>
  <si>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</si>
  <si>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</si>
  <si>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</si>
  <si>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</si>
  <si>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</si>
  <si>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</si>
  <si>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</si>
  <si>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</si>
  <si>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</si>
  <si>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</si>
  <si>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</si>
  <si>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</si>
  <si>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</si>
  <si>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</si>
  <si>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</si>
  <si>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</si>
  <si>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</si>
  <si>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</si>
  <si>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</si>
  <si>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</si>
  <si>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</si>
  <si>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</si>
  <si>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</si>
  <si>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</si>
  <si>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</si>
  <si>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</si>
  <si>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</si>
  <si>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</si>
  <si>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</si>
  <si>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</si>
  <si>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</si>
  <si>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</si>
  <si>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</si>
  <si>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</si>
  <si>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</si>
  <si>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</si>
  <si>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</si>
  <si>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</si>
  <si>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</si>
  <si>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</si>
  <si>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</si>
  <si>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</si>
  <si>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</si>
  <si>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</si>
  <si>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</si>
  <si>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</si>
  <si>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</si>
  <si>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</si>
  <si>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</si>
  <si>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</si>
  <si>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</si>
  <si>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</si>
  <si>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</si>
  <si>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</si>
  <si>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</si>
  <si>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</si>
  <si>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</si>
  <si>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</si>
  <si>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</si>
  <si>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</si>
  <si>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</si>
  <si>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</si>
  <si>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</si>
  <si>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</si>
  <si>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</si>
  <si>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</si>
  <si>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</si>
  <si>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</si>
  <si>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</si>
  <si>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</si>
  <si>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</si>
  <si>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</si>
  <si>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</si>
  <si>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</si>
  <si>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</si>
  <si>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</si>
  <si>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</si>
  <si>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</si>
  <si>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</si>
  <si>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</si>
  <si>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</si>
  <si>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</si>
  <si>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</si>
  <si>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</si>
  <si>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</si>
  <si>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</si>
  <si>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</si>
  <si>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</si>
  <si>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</si>
  <si>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</si>
  <si>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</si>
  <si>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</si>
  <si>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</si>
  <si>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</si>
  <si>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</si>
  <si>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</si>
  <si>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</si>
  <si>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</si>
  <si>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</si>
  <si>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</si>
  <si>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</si>
  <si>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</si>
  <si>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</si>
  <si>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</si>
  <si>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</si>
  <si>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</si>
  <si>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</si>
  <si>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</si>
  <si>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</si>
  <si>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</si>
  <si>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</si>
  <si>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</si>
  <si>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</si>
  <si>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</si>
  <si>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</si>
  <si>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</si>
  <si>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</si>
  <si>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</si>
  <si>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</si>
  <si>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</si>
  <si>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</si>
  <si>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</si>
  <si>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</si>
  <si>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</si>
  <si>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</si>
  <si>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</si>
  <si>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</si>
  <si>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</si>
  <si>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</si>
  <si>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</si>
  <si>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</si>
  <si>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</si>
  <si>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</si>
  <si>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</si>
  <si>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</si>
  <si>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</si>
  <si>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</si>
  <si>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</si>
  <si>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</si>
  <si>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</si>
  <si>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</si>
  <si>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</si>
  <si>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</si>
  <si>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</si>
  <si>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</si>
  <si>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</si>
  <si>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</si>
  <si>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</si>
  <si>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</si>
  <si>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</si>
  <si>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</si>
  <si>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</si>
  <si>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</si>
  <si>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</si>
  <si>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</si>
  <si>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</si>
  <si>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</si>
  <si>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</si>
  <si>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</si>
  <si>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</si>
  <si>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</si>
  <si>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</si>
  <si>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</si>
  <si>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</si>
  <si>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</si>
  <si>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</si>
  <si>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</si>
  <si>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</si>
  <si>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</si>
  <si>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</si>
  <si>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</si>
  <si>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</si>
  <si>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</si>
  <si>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</si>
  <si>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</si>
  <si>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</si>
  <si>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</si>
  <si>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</si>
  <si>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</si>
  <si>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</si>
  <si>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</si>
  <si>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</si>
  <si>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</si>
  <si>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</si>
  <si>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</si>
  <si>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</si>
  <si>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</si>
  <si>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</si>
  <si>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</si>
  <si>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</si>
  <si>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</si>
  <si>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</si>
  <si>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</si>
  <si>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</si>
  <si>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</si>
  <si>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</si>
  <si>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</si>
  <si>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</si>
  <si>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</si>
  <si>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</si>
  <si>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</si>
  <si>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</si>
  <si>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</si>
  <si>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</si>
  <si>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</si>
  <si>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</si>
  <si>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</si>
  <si>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</si>
  <si>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</si>
  <si>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</si>
  <si>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</si>
  <si>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</si>
  <si>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</si>
  <si>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</si>
  <si>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</si>
  <si>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</si>
  <si>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</si>
  <si>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</si>
  <si>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</si>
  <si>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</si>
  <si>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</si>
  <si>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</si>
  <si>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</si>
  <si>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</si>
  <si>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</si>
  <si>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</si>
  <si>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</si>
  <si>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</si>
  <si>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</si>
  <si>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</si>
  <si>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</si>
  <si>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</si>
  <si>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</si>
  <si>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</si>
  <si>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</si>
  <si>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</si>
  <si>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</si>
  <si>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</si>
  <si>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</si>
  <si>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</si>
  <si>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</si>
  <si>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</si>
  <si>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</si>
  <si>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</si>
  <si>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</si>
  <si>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</si>
  <si>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</si>
  <si>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</si>
  <si>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</si>
  <si>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</si>
  <si>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</si>
  <si>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</si>
  <si>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</si>
  <si>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</si>
  <si>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</si>
  <si>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</si>
  <si>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</si>
  <si>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</si>
  <si>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</si>
  <si>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</si>
  <si>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</si>
  <si>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</si>
  <si>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</si>
  <si>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</si>
  <si>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</si>
  <si>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</si>
  <si>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</si>
  <si>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</si>
  <si>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</si>
  <si>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</si>
  <si>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</si>
  <si>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</si>
  <si>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</si>
  <si>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</si>
  <si>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</si>
  <si>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</si>
  <si>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</si>
  <si>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</si>
  <si>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</si>
  <si>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</si>
  <si>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</si>
  <si>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</si>
  <si>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</si>
  <si>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</si>
  <si>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</si>
  <si>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</si>
  <si>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</si>
  <si>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</si>
  <si>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</si>
  <si>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</si>
  <si>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</si>
  <si>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</si>
  <si>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</si>
  <si>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</si>
  <si>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</si>
  <si>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</si>
  <si>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</si>
  <si>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</si>
  <si>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</si>
  <si>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</si>
  <si>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</si>
  <si>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</si>
  <si>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</si>
  <si>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</si>
  <si>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</si>
  <si>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</si>
  <si>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</si>
  <si>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</si>
  <si>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</si>
  <si>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</si>
  <si>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</si>
  <si>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</si>
  <si>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</si>
  <si>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</si>
  <si>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</si>
  <si>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</si>
  <si>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</si>
  <si>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</si>
  <si>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</si>
  <si>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</si>
  <si>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</si>
  <si>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</si>
  <si>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</si>
  <si>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</si>
  <si>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</si>
  <si>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</si>
  <si>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</si>
  <si>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</si>
  <si>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</si>
  <si>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</si>
  <si>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</si>
  <si>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</si>
  <si>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</si>
  <si>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</si>
  <si>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</si>
  <si>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</si>
  <si>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</si>
  <si>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</si>
  <si>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</si>
  <si>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</si>
  <si>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</si>
  <si>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</si>
  <si>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</si>
  <si>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</si>
  <si>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</si>
  <si>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</si>
  <si>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</si>
  <si>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</si>
  <si>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</si>
  <si>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</si>
  <si>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</si>
  <si>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</si>
  <si>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</si>
  <si>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</si>
  <si>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</si>
  <si>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</si>
  <si>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</si>
  <si>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</si>
  <si>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</si>
  <si>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</si>
  <si>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</si>
  <si>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</si>
  <si>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</si>
  <si>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</si>
  <si>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</si>
  <si>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</si>
  <si>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</si>
  <si>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</si>
  <si>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</si>
  <si>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</si>
  <si>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</si>
  <si>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</si>
  <si>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</si>
  <si>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</si>
  <si>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</si>
  <si>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</si>
  <si>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</si>
  <si>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</si>
  <si>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</si>
  <si>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</si>
  <si>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</si>
  <si>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</si>
  <si>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</si>
  <si>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</si>
  <si>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</si>
  <si>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</si>
  <si>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</si>
  <si>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</si>
  <si>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</si>
  <si>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</si>
  <si>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</si>
  <si>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</si>
  <si>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</si>
  <si>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</si>
  <si>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</si>
  <si>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</si>
  <si>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</si>
  <si>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</si>
  <si>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</si>
  <si>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</si>
  <si>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</si>
  <si>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</si>
  <si>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</si>
  <si>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</si>
  <si>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</si>
  <si>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</si>
  <si>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</si>
  <si>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</si>
  <si>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</si>
  <si>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</si>
  <si>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</si>
  <si>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</si>
  <si>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</si>
  <si>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</si>
  <si>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</si>
  <si>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</si>
  <si>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</si>
  <si>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</si>
  <si>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</si>
  <si>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</si>
  <si>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</si>
  <si>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</si>
  <si>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</si>
  <si>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</si>
  <si>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</si>
  <si>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</si>
  <si>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</si>
  <si>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</si>
  <si>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</si>
  <si>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</si>
  <si>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</si>
  <si>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</si>
  <si>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</si>
  <si>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</si>
  <si>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</si>
  <si>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</si>
  <si>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</si>
  <si>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</si>
  <si>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</si>
  <si>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</si>
  <si>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</si>
  <si>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</si>
  <si>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</si>
  <si>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</si>
  <si>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</si>
  <si>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</si>
  <si>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</si>
  <si>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</si>
  <si>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</si>
  <si>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</si>
  <si>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</si>
  <si>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</si>
  <si>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</si>
  <si>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</si>
  <si>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</si>
  <si>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</si>
  <si>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</si>
  <si>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</si>
  <si>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</si>
  <si>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</si>
  <si>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</si>
  <si>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</si>
  <si>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</si>
  <si>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</si>
  <si>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</si>
  <si>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</si>
  <si>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</si>
  <si>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</si>
  <si>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</si>
  <si>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</si>
  <si>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</si>
  <si>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</si>
  <si>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</si>
  <si>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</si>
  <si>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</si>
  <si>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</si>
  <si>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</si>
  <si>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</si>
  <si>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</si>
  <si>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</si>
  <si>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</si>
  <si>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</si>
  <si>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</si>
  <si>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</si>
  <si>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</si>
  <si>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</si>
  <si>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</si>
  <si>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</si>
  <si>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</si>
  <si>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</si>
  <si>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</si>
  <si>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</si>
  <si>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</si>
  <si>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</si>
  <si>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</si>
  <si>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</si>
  <si>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</si>
  <si>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</si>
  <si>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</si>
  <si>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</si>
  <si>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</si>
  <si>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</si>
  <si>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</si>
  <si>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</si>
  <si>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</si>
  <si>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</si>
  <si>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</si>
  <si>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</si>
  <si>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</si>
  <si>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</si>
  <si>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</si>
  <si>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</si>
  <si>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</si>
  <si>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</si>
  <si>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</si>
  <si>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</si>
  <si>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</si>
  <si>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</si>
  <si>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</si>
  <si>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</si>
  <si>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</si>
  <si>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</si>
  <si>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</si>
  <si>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</si>
  <si>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</si>
  <si>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</si>
  <si>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</si>
  <si>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</si>
  <si>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</si>
  <si>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</si>
  <si>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</si>
  <si>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</si>
  <si>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</si>
  <si>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</si>
  <si>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</si>
  <si>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</si>
  <si>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</si>
  <si>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</si>
  <si>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</si>
  <si>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</si>
  <si>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</si>
  <si>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</si>
  <si>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</si>
  <si>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</si>
  <si>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</si>
  <si>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</si>
  <si>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</si>
  <si>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</si>
  <si>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</si>
  <si>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</si>
  <si>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</si>
  <si>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</si>
  <si>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</si>
  <si>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</si>
  <si>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</si>
  <si>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</si>
  <si>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</si>
  <si>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</si>
  <si>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</si>
  <si>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</si>
  <si>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</si>
  <si>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</si>
  <si>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</si>
  <si>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</si>
  <si>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</si>
  <si>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</si>
  <si>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</si>
  <si>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</si>
  <si>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</si>
  <si>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</si>
  <si>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</si>
  <si>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</si>
  <si>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</si>
  <si>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</si>
  <si>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</si>
  <si>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</si>
  <si>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</si>
  <si>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</si>
  <si>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</si>
  <si>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</si>
  <si>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</si>
  <si>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</si>
  <si>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</si>
  <si>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</si>
  <si>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</si>
  <si>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</si>
  <si>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</si>
  <si>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</si>
  <si>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</si>
  <si>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</si>
  <si>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</si>
  <si>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</si>
  <si>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</si>
  <si>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</si>
  <si>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</si>
  <si>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</si>
  <si>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</si>
  <si>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</si>
  <si>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</si>
  <si>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</si>
  <si>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</si>
  <si>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</si>
  <si>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</si>
  <si>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</si>
  <si>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</si>
  <si>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</si>
  <si>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</si>
  <si>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</si>
  <si>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</si>
  <si>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</si>
  <si>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</si>
  <si>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</si>
  <si>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</si>
  <si>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</si>
  <si>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</si>
  <si>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</si>
  <si>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</si>
  <si>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</si>
  <si>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</si>
  <si>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</si>
  <si>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</si>
  <si>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</si>
  <si>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</si>
  <si>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</si>
  <si>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</si>
  <si>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</si>
  <si>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</si>
  <si>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</si>
  <si>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</si>
  <si>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</si>
  <si>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</si>
  <si>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</si>
  <si>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</si>
  <si>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</si>
  <si>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</si>
  <si>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</si>
  <si>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</si>
  <si>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</si>
  <si>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</si>
  <si>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</si>
  <si>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</si>
  <si>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</si>
  <si>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</si>
  <si>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</si>
  <si>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</si>
  <si>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</si>
  <si>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</si>
  <si>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</si>
  <si>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</si>
  <si>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</si>
  <si>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</si>
  <si>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</si>
  <si>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</si>
  <si>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</si>
  <si>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</si>
  <si>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</si>
  <si>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</si>
  <si>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</si>
  <si>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</si>
  <si>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</si>
  <si>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</si>
  <si>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</si>
  <si>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</si>
  <si>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</si>
  <si>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</si>
  <si>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</si>
  <si>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</si>
  <si>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</si>
  <si>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</si>
  <si>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</si>
  <si>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</si>
  <si>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</si>
  <si>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</si>
  <si>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</si>
  <si>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</si>
  <si>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</si>
  <si>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</si>
  <si>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</si>
  <si>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</si>
  <si>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</si>
  <si>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</si>
  <si>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</si>
  <si>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</si>
  <si>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</si>
  <si>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</si>
  <si>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</si>
  <si>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</si>
  <si>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</si>
  <si>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</si>
  <si>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</si>
  <si>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</si>
  <si>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</si>
  <si>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</si>
  <si>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</si>
  <si>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</si>
  <si>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</si>
  <si>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</si>
  <si>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</si>
  <si>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</si>
  <si>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</si>
  <si>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</si>
  <si>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</si>
  <si>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</si>
  <si>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</si>
  <si>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</si>
  <si>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</si>
  <si>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</si>
  <si>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</si>
  <si>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</si>
  <si>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</si>
  <si>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</si>
  <si>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</si>
  <si>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</si>
  <si>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</si>
  <si>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</si>
  <si>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</si>
  <si>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</si>
  <si>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</si>
  <si>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</si>
  <si>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</si>
  <si>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</si>
  <si>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</si>
  <si>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</si>
  <si>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</si>
  <si>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</si>
  <si>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</si>
  <si>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</si>
  <si>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</si>
  <si>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</si>
  <si>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</si>
  <si>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</si>
  <si>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</si>
  <si>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</si>
  <si>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</si>
  <si>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</si>
  <si>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</si>
  <si>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</si>
  <si>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</si>
  <si>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</si>
  <si>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</si>
  <si>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</si>
  <si>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</si>
  <si>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</si>
  <si>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</si>
  <si>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</si>
  <si>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</si>
  <si>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</si>
  <si>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</si>
  <si>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</si>
  <si>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</si>
  <si>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</si>
  <si>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</si>
  <si>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</si>
  <si>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</si>
  <si>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</si>
  <si>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</si>
  <si>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</si>
  <si>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</si>
  <si>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</si>
  <si>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</si>
  <si>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</si>
  <si>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</si>
  <si>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</si>
  <si>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</si>
  <si>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</si>
  <si>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</si>
  <si>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</si>
  <si>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</si>
  <si>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</si>
  <si>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</si>
  <si>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</si>
  <si>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</si>
  <si>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</si>
  <si>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</si>
  <si>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</si>
  <si>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</si>
  <si>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</si>
  <si>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</si>
  <si>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</si>
  <si>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</si>
  <si>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</si>
  <si>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</si>
  <si>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</si>
  <si>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</si>
  <si>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</si>
  <si>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</si>
  <si>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</si>
  <si>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</si>
  <si>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</si>
  <si>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</si>
  <si>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</si>
  <si>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</si>
  <si>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</si>
  <si>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</si>
  <si>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</si>
  <si>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</si>
  <si>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</si>
  <si>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</si>
  <si>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</si>
  <si>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</si>
  <si>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</si>
  <si>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</si>
  <si>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</si>
  <si>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</si>
  <si>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</si>
  <si>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</si>
  <si>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</si>
  <si>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</si>
  <si>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</si>
  <si>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</si>
  <si>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</si>
  <si>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</si>
  <si>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</si>
  <si>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</si>
  <si>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</si>
  <si>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</si>
  <si>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</si>
  <si>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</si>
  <si>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</si>
  <si>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</si>
  <si>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</si>
  <si>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</si>
  <si>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</si>
  <si>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</si>
  <si>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</si>
  <si>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</si>
  <si>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</si>
  <si>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</si>
  <si>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</si>
  <si>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</si>
  <si>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</si>
  <si>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</si>
  <si>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</si>
  <si>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</si>
  <si>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</si>
  <si>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</si>
  <si>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</si>
  <si>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</si>
  <si>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</si>
  <si>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</si>
  <si>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</si>
  <si>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</si>
  <si>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</si>
  <si>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</si>
  <si>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</si>
  <si>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</si>
  <si>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</si>
  <si>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</si>
  <si>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</si>
  <si>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</si>
  <si>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</si>
  <si>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</si>
  <si>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</si>
  <si>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</si>
  <si>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</si>
  <si>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</si>
  <si>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</si>
  <si>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</si>
  <si>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</si>
  <si>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</si>
  <si>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</si>
  <si>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</si>
  <si>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</si>
  <si>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</si>
  <si>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</si>
  <si>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</si>
  <si>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</si>
  <si>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</si>
  <si>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</si>
  <si>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</si>
  <si>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</si>
  <si>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</si>
  <si>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</si>
  <si>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</si>
  <si>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</si>
  <si>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</si>
  <si>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</si>
  <si>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</si>
  <si>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</si>
  <si>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</si>
  <si>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</si>
  <si>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</si>
  <si>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</si>
  <si>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</si>
  <si>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</si>
  <si>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</si>
  <si>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</si>
  <si>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</si>
  <si>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</si>
  <si>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</si>
  <si>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</si>
  <si>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</si>
  <si>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</si>
  <si>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</si>
  <si>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</si>
  <si>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</si>
  <si>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</si>
  <si>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</si>
  <si>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</si>
  <si>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</si>
  <si>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</si>
  <si>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</si>
  <si>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</si>
  <si>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</si>
  <si>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</si>
  <si>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</si>
  <si>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</si>
  <si>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</si>
  <si>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</si>
  <si>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</si>
  <si>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</si>
  <si>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</si>
  <si>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</si>
  <si>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</si>
  <si>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</si>
  <si>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</si>
  <si>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</si>
  <si>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</si>
  <si>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</si>
  <si>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</si>
  <si>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</si>
  <si>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</si>
  <si>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</si>
  <si>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</si>
  <si>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</si>
  <si>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</si>
  <si>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</si>
  <si>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</si>
  <si>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</si>
  <si>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</si>
  <si>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</si>
  <si>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</si>
  <si>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</si>
  <si>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</si>
  <si>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</si>
  <si>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</si>
  <si>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</si>
  <si>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</si>
  <si>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</si>
  <si>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</si>
  <si>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</si>
  <si>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</si>
  <si>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</si>
  <si>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</si>
  <si>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</si>
  <si>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</si>
  <si>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</si>
  <si>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</si>
  <si>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</si>
  <si>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</si>
  <si>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</si>
  <si>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</si>
  <si>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</si>
  <si>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</si>
  <si>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</si>
  <si>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</si>
  <si>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</si>
  <si>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</si>
  <si>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</si>
  <si>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</si>
  <si>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</si>
  <si>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</si>
  <si>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</si>
  <si>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</si>
  <si>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</si>
  <si>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</si>
  <si>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</si>
  <si>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</si>
  <si>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</si>
  <si>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</si>
  <si>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</si>
  <si>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</si>
  <si>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</si>
  <si>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</si>
  <si>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</si>
  <si>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</si>
  <si>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</si>
  <si>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</si>
  <si>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</si>
  <si>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</si>
  <si>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</si>
  <si>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</si>
  <si>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</si>
  <si>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</si>
  <si>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</si>
  <si>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</si>
  <si>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</si>
  <si>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</si>
  <si>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</si>
  <si>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</si>
  <si>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</si>
  <si>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</si>
  <si>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</si>
  <si>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</si>
  <si>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</si>
  <si>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</si>
  <si>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</si>
  <si>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</si>
  <si>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</si>
  <si>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</si>
  <si>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</si>
  <si>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</si>
  <si>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</si>
  <si>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</si>
  <si>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</si>
  <si>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</si>
  <si>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</si>
  <si>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</si>
  <si>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</si>
  <si>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</si>
  <si>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</si>
  <si>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</si>
  <si>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</si>
  <si>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</si>
  <si>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</si>
  <si>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</si>
  <si>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</si>
  <si>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</si>
  <si>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</si>
  <si>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</si>
  <si>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</si>
  <si>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</si>
  <si>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</si>
  <si>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</si>
  <si>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</si>
  <si>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</si>
  <si>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</si>
  <si>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</si>
  <si>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</si>
  <si>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</si>
  <si>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</si>
  <si>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</si>
  <si>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</si>
  <si>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</si>
  <si>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</si>
  <si>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</si>
  <si>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</si>
  <si>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</si>
  <si>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</si>
  <si>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</si>
  <si>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</si>
  <si>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</si>
  <si>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</si>
  <si>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</si>
  <si>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</si>
  <si>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</si>
  <si>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</si>
  <si>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</si>
  <si>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</si>
  <si>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</si>
  <si>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</si>
  <si>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</si>
  <si>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</si>
  <si>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</si>
  <si>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</si>
  <si>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</si>
  <si>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</si>
  <si>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</si>
  <si>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</si>
  <si>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</si>
  <si>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</si>
  <si>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</si>
  <si>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</si>
  <si>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</si>
  <si>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</si>
  <si>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</si>
  <si>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</si>
  <si>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</si>
  <si>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</si>
  <si>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</si>
  <si>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</si>
  <si>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</si>
  <si>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</si>
  <si>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</si>
  <si>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</si>
  <si>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</si>
  <si>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</si>
  <si>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</si>
  <si>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</si>
  <si>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</si>
  <si>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</si>
  <si>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</si>
  <si>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</si>
  <si>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</si>
  <si>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</si>
  <si>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</si>
  <si>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</si>
  <si>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</si>
  <si>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</si>
  <si>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</si>
  <si>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</si>
  <si>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</si>
  <si>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</si>
  <si>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</si>
  <si>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</si>
  <si>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</si>
  <si>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</si>
  <si>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</si>
  <si>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</si>
  <si>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</si>
  <si>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</si>
  <si>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</si>
  <si>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</si>
  <si>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</si>
  <si>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</si>
  <si>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</si>
  <si>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</si>
  <si>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</si>
  <si>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</si>
  <si>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</si>
  <si>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</si>
  <si>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</si>
  <si>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</si>
  <si>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</si>
  <si>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</si>
  <si>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</si>
  <si>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</si>
  <si>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</si>
  <si>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</si>
  <si>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</si>
  <si>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</si>
  <si>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</si>
  <si>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</si>
  <si>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</si>
  <si>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</si>
  <si>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</si>
  <si>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</si>
  <si>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</si>
  <si>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</si>
  <si>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</si>
  <si>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</si>
  <si>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</si>
  <si>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</si>
  <si>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</si>
  <si>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</si>
  <si>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</si>
  <si>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</si>
  <si>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</si>
  <si>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</si>
  <si>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</si>
  <si>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</si>
  <si>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</si>
  <si>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</si>
  <si>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</si>
  <si>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</si>
  <si>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</si>
  <si>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</si>
  <si>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</si>
  <si>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</si>
  <si>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</si>
  <si>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</si>
  <si>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</si>
  <si>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</si>
  <si>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</si>
  <si>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</si>
  <si>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</si>
  <si>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</si>
  <si>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</si>
  <si>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</si>
  <si>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</si>
  <si>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</si>
  <si>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</si>
  <si>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</si>
  <si>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</si>
  <si>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</si>
  <si>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</si>
  <si>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</si>
  <si>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</si>
  <si>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</si>
  <si>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</si>
  <si>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</si>
  <si>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</si>
  <si>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</si>
  <si>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</si>
  <si>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</si>
  <si>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</si>
  <si>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</si>
  <si>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</si>
  <si>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</si>
  <si>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</si>
  <si>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</si>
  <si>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</si>
  <si>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</si>
  <si>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</si>
  <si>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</si>
  <si>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</si>
  <si>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</si>
  <si>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</si>
  <si>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</si>
  <si>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</si>
  <si>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</si>
  <si>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</si>
  <si>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</si>
  <si>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</si>
  <si>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</si>
  <si>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</si>
  <si>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</si>
  <si>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</si>
  <si>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</si>
  <si>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</si>
  <si>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</si>
  <si>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</si>
  <si>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</si>
  <si>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</si>
  <si>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</si>
  <si>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</si>
  <si>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</si>
  <si>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</si>
  <si>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</si>
  <si>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</si>
  <si>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</si>
  <si>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</si>
  <si>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</si>
  <si>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</si>
  <si>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</si>
  <si>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</si>
  <si>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</si>
  <si>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</si>
  <si>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</si>
  <si>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</si>
  <si>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</si>
  <si>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</si>
  <si>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</si>
  <si>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</si>
  <si>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</si>
  <si>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</si>
  <si>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</si>
  <si>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</si>
  <si>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</si>
  <si>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</si>
  <si>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</si>
  <si>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</si>
  <si>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</si>
  <si>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</si>
  <si>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</si>
  <si>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</si>
  <si>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</si>
  <si>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</si>
  <si>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</si>
  <si>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</si>
  <si>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</si>
  <si>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</si>
  <si>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</si>
  <si>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</si>
  <si>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</si>
  <si>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</si>
  <si>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</si>
  <si>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</si>
  <si>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</si>
  <si>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</si>
  <si>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</si>
  <si>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</si>
  <si>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</si>
  <si>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</si>
  <si>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</si>
  <si>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</si>
  <si>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</si>
  <si>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</si>
  <si>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</si>
  <si>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</si>
  <si>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</si>
  <si>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</si>
  <si>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</si>
  <si>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</si>
  <si>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</si>
  <si>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</si>
  <si>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</si>
  <si>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</si>
  <si>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</si>
  <si>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</si>
  <si>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</si>
  <si>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</si>
  <si>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</si>
  <si>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</si>
  <si>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</si>
  <si>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</si>
  <si>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</si>
  <si>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</si>
  <si>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</si>
  <si>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</si>
  <si>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</si>
  <si>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</si>
  <si>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</si>
  <si>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</si>
  <si>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</si>
  <si>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</si>
  <si>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</si>
  <si>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</si>
  <si>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</si>
  <si>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</si>
  <si>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</si>
  <si>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</si>
  <si>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</si>
  <si>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</si>
  <si>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</si>
  <si>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</si>
  <si>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</si>
  <si>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</si>
  <si>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</si>
  <si>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</si>
  <si>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</si>
  <si>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</si>
  <si>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</si>
  <si>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</si>
  <si>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</si>
  <si>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</si>
  <si>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</si>
  <si>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</si>
  <si>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</si>
  <si>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</si>
  <si>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</si>
  <si>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</si>
  <si>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</si>
  <si>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</si>
  <si>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</si>
  <si>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</si>
  <si>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</si>
  <si>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</si>
  <si>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</si>
  <si>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</si>
  <si>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</si>
  <si>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</si>
  <si>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</si>
  <si>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</si>
  <si>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</si>
  <si>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</si>
  <si>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</si>
  <si>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</si>
  <si>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</si>
  <si>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</si>
  <si>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</si>
  <si>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</si>
  <si>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</si>
  <si>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</si>
  <si>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</si>
  <si>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</si>
  <si>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</si>
  <si>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</si>
  <si>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</si>
  <si>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</si>
  <si>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</si>
  <si>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</si>
  <si>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</si>
  <si>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</si>
  <si>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</si>
  <si>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</si>
  <si>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</si>
  <si>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</si>
  <si>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</si>
  <si>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</si>
  <si>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</si>
  <si>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</si>
  <si>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</si>
  <si>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</si>
  <si>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</si>
  <si>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</si>
  <si>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</si>
  <si>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</si>
  <si>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</si>
  <si>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</si>
  <si>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</si>
  <si>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</si>
  <si>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</si>
  <si>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</si>
  <si>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</si>
  <si>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</si>
  <si>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</si>
  <si>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</si>
  <si>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</si>
  <si>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</si>
  <si>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</si>
  <si>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</si>
  <si>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</si>
  <si>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</si>
  <si>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</si>
  <si>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</si>
  <si>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</si>
  <si>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</si>
  <si>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</si>
  <si>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</si>
  <si>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</si>
  <si>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</si>
  <si>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</si>
  <si>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</si>
  <si>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</si>
  <si>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</si>
  <si>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</si>
  <si>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</si>
  <si>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</si>
  <si>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</si>
  <si>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</si>
  <si>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</si>
  <si>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</si>
  <si>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</si>
  <si>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</si>
  <si>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</si>
  <si>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</si>
  <si>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</si>
  <si>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</si>
  <si>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</si>
  <si>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</si>
  <si>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</si>
  <si>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</si>
  <si>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</si>
  <si>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</si>
  <si>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</si>
  <si>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</si>
  <si>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</si>
  <si>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</si>
  <si>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</si>
  <si>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</si>
  <si>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</si>
  <si>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</si>
  <si>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</si>
  <si>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</si>
  <si>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</si>
  <si>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</si>
  <si>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</si>
  <si>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</si>
  <si>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</si>
  <si>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</si>
  <si>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</si>
  <si>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</si>
  <si>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</si>
  <si>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</si>
  <si>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</si>
  <si>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</si>
  <si>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</si>
  <si>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</si>
  <si>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</si>
  <si>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</si>
  <si>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</si>
  <si>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</si>
  <si>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</si>
  <si>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</si>
  <si>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</si>
  <si>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</si>
  <si>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</si>
  <si>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</si>
  <si>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</si>
  <si>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</si>
  <si>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</si>
  <si>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</si>
  <si>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</si>
  <si>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</si>
  <si>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</si>
  <si>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</si>
  <si>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</si>
  <si>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</si>
  <si>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</si>
  <si>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</si>
  <si>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</si>
  <si>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</si>
  <si>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</si>
  <si>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</si>
  <si>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</si>
  <si>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</si>
  <si>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</si>
  <si>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</si>
  <si>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</si>
  <si>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</si>
  <si>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</si>
  <si>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</si>
  <si>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</si>
  <si>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</si>
  <si>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</si>
  <si>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</si>
  <si>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</si>
  <si>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</si>
  <si>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</si>
  <si>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</si>
  <si>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</si>
  <si>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</si>
  <si>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</si>
  <si>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</si>
  <si>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</si>
  <si>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</si>
  <si>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</si>
  <si>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</si>
  <si>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</si>
  <si>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</si>
  <si>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</si>
  <si>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</si>
  <si>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</si>
  <si>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</si>
  <si>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</si>
  <si>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</si>
  <si>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</si>
  <si>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</si>
  <si>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</si>
  <si>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</si>
  <si>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</si>
  <si>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</si>
  <si>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</si>
  <si>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</si>
  <si>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</si>
  <si>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</si>
  <si>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</si>
  <si>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</si>
  <si>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</si>
  <si>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</si>
  <si>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</si>
  <si>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</si>
  <si>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</si>
  <si>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</si>
  <si>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</si>
  <si>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</si>
  <si>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</si>
  <si>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</si>
  <si>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</si>
  <si>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</si>
  <si>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</si>
  <si>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</si>
  <si>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</si>
  <si>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</si>
  <si>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</si>
  <si>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</si>
  <si>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</si>
  <si>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</si>
  <si>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</si>
  <si>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</si>
  <si>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</si>
  <si>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</si>
  <si>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</si>
  <si>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</si>
  <si>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</si>
  <si>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</si>
  <si>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</si>
  <si>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</si>
  <si>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</si>
  <si>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</si>
  <si>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</si>
  <si>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</si>
  <si>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</si>
  <si>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</si>
  <si>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</si>
  <si>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</si>
  <si>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</si>
  <si>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</si>
  <si>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</si>
  <si>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</si>
  <si>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</si>
  <si>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</si>
  <si>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</si>
  <si>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</si>
  <si>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</si>
  <si>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</si>
  <si>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</si>
  <si>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</si>
  <si>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</si>
  <si>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</si>
  <si>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</si>
  <si>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</si>
  <si>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</si>
  <si>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</si>
  <si>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</si>
  <si>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</si>
  <si>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</si>
  <si>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</si>
  <si>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</si>
  <si>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</si>
  <si>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</si>
  <si>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</si>
  <si>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</si>
  <si>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</si>
  <si>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</si>
  <si>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</si>
  <si>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</si>
  <si>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</si>
  <si>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</si>
  <si>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</si>
  <si>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</si>
  <si>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</si>
  <si>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</si>
  <si>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</si>
  <si>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</si>
  <si>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</si>
  <si>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</si>
  <si>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</si>
  <si>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</si>
  <si>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</si>
  <si>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</si>
  <si>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</si>
  <si>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</si>
  <si>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</si>
  <si>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</si>
  <si>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</si>
  <si>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</si>
  <si>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</si>
  <si>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</si>
  <si>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</si>
  <si>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</si>
  <si>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</si>
  <si>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</si>
  <si>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</si>
  <si>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</si>
  <si>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</si>
  <si>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</si>
  <si>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</si>
  <si>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</si>
  <si>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</si>
  <si>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</si>
  <si>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</si>
  <si>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</si>
  <si>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</si>
  <si>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</si>
  <si>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</si>
  <si>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</si>
  <si>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</si>
  <si>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</si>
  <si>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</si>
  <si>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</si>
  <si>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</si>
  <si>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</si>
  <si>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</si>
  <si>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</si>
  <si>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</si>
  <si>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</si>
  <si>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</si>
  <si>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</si>
  <si>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</si>
  <si>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</si>
  <si>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</si>
  <si>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</si>
  <si>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</si>
  <si>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</si>
  <si>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</si>
  <si>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</si>
  <si>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</si>
  <si>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</si>
  <si>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</si>
  <si>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</si>
  <si>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</si>
  <si>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</si>
  <si>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</si>
  <si>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</si>
  <si>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</si>
  <si>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</si>
  <si>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</si>
  <si>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</si>
  <si>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</si>
  <si>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</si>
  <si>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</si>
  <si>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</si>
  <si>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</si>
  <si>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</si>
  <si>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</si>
  <si>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</si>
  <si>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</si>
  <si>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</si>
  <si>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</si>
  <si>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</si>
  <si>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</si>
  <si>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</si>
  <si>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</si>
  <si>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</si>
  <si>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</si>
  <si>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</si>
  <si>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</si>
  <si>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</si>
  <si>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</si>
  <si>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</si>
  <si>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</si>
  <si>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</si>
  <si>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</si>
  <si>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</si>
  <si>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</si>
  <si>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</si>
  <si>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</si>
  <si>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</si>
  <si>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</si>
  <si>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</si>
  <si>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</si>
  <si>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</si>
  <si>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</si>
  <si>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</si>
  <si>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</si>
  <si>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</si>
  <si>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</si>
  <si>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</si>
  <si>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</si>
  <si>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</si>
  <si>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</si>
  <si>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</si>
  <si>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</si>
  <si>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</si>
  <si>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</si>
  <si>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</si>
  <si>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</si>
  <si>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</si>
  <si>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</si>
  <si>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</si>
  <si>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</si>
  <si>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</si>
  <si>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</si>
  <si>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</si>
  <si>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</si>
  <si>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</si>
  <si>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</si>
  <si>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</si>
  <si>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</si>
  <si>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</si>
  <si>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</si>
  <si>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</si>
  <si>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</si>
  <si>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</si>
  <si>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</si>
  <si>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</si>
  <si>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</si>
  <si>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</si>
  <si>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</si>
  <si>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</si>
  <si>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</si>
  <si>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</si>
  <si>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</si>
  <si>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</si>
  <si>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</si>
  <si>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</si>
  <si>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</si>
  <si>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</si>
  <si>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</si>
  <si>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</si>
  <si>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</si>
  <si>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</si>
  <si>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</si>
  <si>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</si>
  <si>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</si>
  <si>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</si>
  <si>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</si>
  <si>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</si>
  <si>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</si>
  <si>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</si>
  <si>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</si>
  <si>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</si>
  <si>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</si>
  <si>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</si>
  <si>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</si>
  <si>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</si>
  <si>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</si>
  <si>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</si>
  <si>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</si>
  <si>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</si>
  <si>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</si>
  <si>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</si>
  <si>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</si>
  <si>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</si>
  <si>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</si>
  <si>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</si>
  <si>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</si>
  <si>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</si>
  <si>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</si>
  <si>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</si>
  <si>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</si>
  <si>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</si>
  <si>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</si>
  <si>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</si>
  <si>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</si>
  <si>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</si>
  <si>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</si>
  <si>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</si>
  <si>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</si>
  <si>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</si>
  <si>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</si>
  <si>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</si>
  <si>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</si>
  <si>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</si>
  <si>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</si>
  <si>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</si>
  <si>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</si>
  <si>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</si>
  <si>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</si>
  <si>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</si>
  <si>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</si>
  <si>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</si>
  <si>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</si>
  <si>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</si>
  <si>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</si>
  <si>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</si>
  <si>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</si>
  <si>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</si>
  <si>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</si>
  <si>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</si>
  <si>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</si>
  <si>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</si>
  <si>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</si>
  <si>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</si>
  <si>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</si>
  <si>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</si>
  <si>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</si>
  <si>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</si>
  <si>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</si>
  <si>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</si>
  <si>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</si>
  <si>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</si>
  <si>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</si>
  <si>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</si>
  <si>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</si>
  <si>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</si>
  <si>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</si>
  <si>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</si>
  <si>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</si>
  <si>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</si>
  <si>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</si>
  <si>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</si>
  <si>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</si>
  <si>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</si>
  <si>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</si>
  <si>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</si>
  <si>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</si>
  <si>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</si>
  <si>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</si>
  <si>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</si>
  <si>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</si>
  <si>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</si>
  <si>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</si>
  <si>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</si>
  <si>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</si>
  <si>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</si>
  <si>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</si>
  <si>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</si>
  <si>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</si>
  <si>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</si>
  <si>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</si>
  <si>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</si>
  <si>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</si>
  <si>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</si>
  <si>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</si>
  <si>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</si>
  <si>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</si>
  <si>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</si>
  <si>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</si>
  <si>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</si>
  <si>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</si>
  <si>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</si>
  <si>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</si>
  <si>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</si>
  <si>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</si>
  <si>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</si>
  <si>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</si>
  <si>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</si>
  <si>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</si>
  <si>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</si>
  <si>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</si>
  <si>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</si>
  <si>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</si>
  <si>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</si>
  <si>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</si>
  <si>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</si>
  <si>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</si>
  <si>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</si>
  <si>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</si>
  <si>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</si>
  <si>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</si>
  <si>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</si>
  <si>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</si>
  <si>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</si>
  <si>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</si>
  <si>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</si>
  <si>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</si>
  <si>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</si>
  <si>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</si>
  <si>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</si>
  <si>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</si>
  <si>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</si>
  <si>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</si>
  <si>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</si>
  <si>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</si>
  <si>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</si>
  <si>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</si>
  <si>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</si>
  <si>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</si>
  <si>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</si>
  <si>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</si>
  <si>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</si>
  <si>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</si>
  <si>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</si>
  <si>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</si>
  <si>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</si>
  <si>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</si>
  <si>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</si>
  <si>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</si>
  <si>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</si>
  <si>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</si>
  <si>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</si>
  <si>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</si>
  <si>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</si>
  <si>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</si>
  <si>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</si>
  <si>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</si>
  <si>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</si>
  <si>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</si>
  <si>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</si>
  <si>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</si>
  <si>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</si>
  <si>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</si>
  <si>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</si>
  <si>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</si>
  <si>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</si>
  <si>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</si>
  <si>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</si>
  <si>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</si>
  <si>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</si>
  <si>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</si>
  <si>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</si>
  <si>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</si>
  <si>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</si>
  <si>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</si>
  <si>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</si>
  <si>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</si>
  <si>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</si>
  <si>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</si>
  <si>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</si>
  <si>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</si>
  <si>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</si>
  <si>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</si>
  <si>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</si>
  <si>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</si>
  <si>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</si>
  <si>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</si>
  <si>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</si>
  <si>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</si>
  <si>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</si>
  <si>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</si>
  <si>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</si>
  <si>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</si>
  <si>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</si>
  <si>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</si>
  <si>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</si>
  <si>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</si>
  <si>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</si>
  <si>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</si>
  <si>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</si>
  <si>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</si>
  <si>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</si>
  <si>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</si>
  <si>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</si>
  <si>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</si>
  <si>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</si>
  <si>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</si>
  <si>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</si>
  <si>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</si>
  <si>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</si>
  <si>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</si>
  <si>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</si>
  <si>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</si>
  <si>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</si>
  <si>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</si>
  <si>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</si>
  <si>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</si>
  <si>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</si>
  <si>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</si>
  <si>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</si>
  <si>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</si>
  <si>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</si>
  <si>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</si>
  <si>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</si>
  <si>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</si>
  <si>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</si>
  <si>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</si>
  <si>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</si>
  <si>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</si>
  <si>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</si>
  <si>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</si>
  <si>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</si>
  <si>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</si>
  <si>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</si>
  <si>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</si>
  <si>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</si>
  <si>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</si>
  <si>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</si>
  <si>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</si>
  <si>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</si>
  <si>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</si>
  <si>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</si>
  <si>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</si>
  <si>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</si>
  <si>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</si>
  <si>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</si>
  <si>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</si>
  <si>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</si>
  <si>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</si>
  <si>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</si>
  <si>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</si>
  <si>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</si>
  <si>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</si>
  <si>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</si>
  <si>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</si>
  <si>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</si>
  <si>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</si>
  <si>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</si>
  <si>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</si>
  <si>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</si>
  <si>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</si>
  <si>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</si>
  <si>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</si>
  <si>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</si>
  <si>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</si>
  <si>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</si>
  <si>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</si>
  <si>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</si>
  <si>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</si>
  <si>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</si>
  <si>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</si>
  <si>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</si>
  <si>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</si>
  <si>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</si>
  <si>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</si>
  <si>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</si>
  <si>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</si>
  <si>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</si>
  <si>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</si>
  <si>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</si>
  <si>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</si>
  <si>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</si>
  <si>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</si>
  <si>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</si>
  <si>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</si>
  <si>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</si>
  <si>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</si>
  <si>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</si>
  <si>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</si>
  <si>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</si>
  <si>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</si>
  <si>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</si>
  <si>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</si>
  <si>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</si>
  <si>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</si>
  <si>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</si>
  <si>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</si>
  <si>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</si>
  <si>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</si>
  <si>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</si>
  <si>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</si>
  <si>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</si>
  <si>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</si>
  <si>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</si>
  <si>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</si>
  <si>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</si>
  <si>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</si>
  <si>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</si>
  <si>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</si>
  <si>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</si>
  <si>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</si>
  <si>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</si>
  <si>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</si>
  <si>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</si>
  <si>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</si>
  <si>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</si>
  <si>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</si>
  <si>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</si>
  <si>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</si>
  <si>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</si>
  <si>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</si>
  <si>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</si>
  <si>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</si>
  <si>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</si>
  <si>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</si>
  <si>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</si>
  <si>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</si>
  <si>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</si>
  <si>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</si>
  <si>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</si>
  <si>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</si>
  <si>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</si>
  <si>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</si>
  <si>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</si>
  <si>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</si>
  <si>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</si>
  <si>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</si>
  <si>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</si>
  <si>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</si>
  <si>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</si>
  <si>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</si>
  <si>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</si>
  <si>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</si>
  <si>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</si>
  <si>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</si>
  <si>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</si>
  <si>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</si>
  <si>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</si>
  <si>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</si>
  <si>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</si>
  <si>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</si>
  <si>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</si>
  <si>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</si>
  <si>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</si>
  <si>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</si>
  <si>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</si>
  <si>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</si>
  <si>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</si>
  <si>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</si>
  <si>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</si>
  <si>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</si>
  <si>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</si>
  <si>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</si>
  <si>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</si>
  <si>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</si>
  <si>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</si>
  <si>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</si>
  <si>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</si>
  <si>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</si>
  <si>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</si>
  <si>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</si>
  <si>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</si>
  <si>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</si>
  <si>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</si>
  <si>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</si>
  <si>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</si>
  <si>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</si>
  <si>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</si>
  <si>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</si>
  <si>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</si>
  <si>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</si>
  <si>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</si>
  <si>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</si>
  <si>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</si>
  <si>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</si>
  <si>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</si>
  <si>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</si>
  <si>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</si>
  <si>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</si>
  <si>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</si>
  <si>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</si>
  <si>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</si>
  <si>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</si>
  <si>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</si>
  <si>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</si>
  <si>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</si>
  <si>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</si>
  <si>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</si>
  <si>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</si>
  <si>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</si>
  <si>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</si>
  <si>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</si>
  <si>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</si>
  <si>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</si>
  <si>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</si>
  <si>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</si>
  <si>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</si>
  <si>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</si>
  <si>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</si>
  <si>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</si>
  <si>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</si>
  <si>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</si>
  <si>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</si>
  <si>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</si>
  <si>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</si>
  <si>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</si>
  <si>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</si>
  <si>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</si>
  <si>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</si>
  <si>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</si>
  <si>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</si>
  <si>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</si>
  <si>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</si>
  <si>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</si>
  <si>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</si>
  <si>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</si>
  <si>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</si>
  <si>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</si>
  <si>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</si>
  <si>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</si>
  <si>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</si>
  <si>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</si>
  <si>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</si>
  <si>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</si>
  <si>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</si>
  <si>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</si>
  <si>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</si>
  <si>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</si>
  <si>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</si>
  <si>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</si>
  <si>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</si>
  <si>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</si>
  <si>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</si>
  <si>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</si>
  <si>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</si>
  <si>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</si>
  <si>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</si>
  <si>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</si>
  <si>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</si>
  <si>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</si>
  <si>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</si>
  <si>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</si>
  <si>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</si>
  <si>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</si>
  <si>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</si>
  <si>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</si>
  <si>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</si>
  <si>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</si>
  <si>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</si>
  <si>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</si>
  <si>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</si>
  <si>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</si>
  <si>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</si>
  <si>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</si>
  <si>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</si>
  <si>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</si>
  <si>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</si>
  <si>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</si>
  <si>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</si>
  <si>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</si>
  <si>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</si>
  <si>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</si>
  <si>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</si>
  <si>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</si>
  <si>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</si>
  <si>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</si>
  <si>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</si>
  <si>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</si>
  <si>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</si>
  <si>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</si>
  <si>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</si>
  <si>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</si>
  <si>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</si>
  <si>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</si>
  <si>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</si>
  <si>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</si>
  <si>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</si>
  <si>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</si>
  <si>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</si>
  <si>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</si>
  <si>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</si>
  <si>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</si>
  <si>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</si>
  <si>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</si>
  <si>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</si>
  <si>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</si>
  <si>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</si>
  <si>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</si>
  <si>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</si>
  <si>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</si>
  <si>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</si>
  <si>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</si>
  <si>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</si>
  <si>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</si>
  <si>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</si>
  <si>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</si>
  <si>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</si>
  <si>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</si>
  <si>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</si>
  <si>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</si>
  <si>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</si>
  <si>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</si>
  <si>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</si>
  <si>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</si>
  <si>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</si>
  <si>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</si>
  <si>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</si>
  <si>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</si>
  <si>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</si>
  <si>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</si>
  <si>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</si>
  <si>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</si>
  <si>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</si>
  <si>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</si>
  <si>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</si>
  <si>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</si>
  <si>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</si>
  <si>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</si>
  <si>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</si>
  <si>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</si>
  <si>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</si>
  <si>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</si>
  <si>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</si>
  <si>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</si>
  <si>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</si>
  <si>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</si>
  <si>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</si>
  <si>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</si>
  <si>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</si>
  <si>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</si>
  <si>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</si>
  <si>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</si>
  <si>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</si>
  <si>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</si>
  <si>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</si>
  <si>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</si>
  <si>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</si>
  <si>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</si>
  <si>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</si>
  <si>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</si>
  <si>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</si>
  <si>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</si>
  <si>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</si>
  <si>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</si>
  <si>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</si>
  <si>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</si>
  <si>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</si>
  <si>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</si>
  <si>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</si>
  <si>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</si>
  <si>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</si>
  <si>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</si>
  <si>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</si>
  <si>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</si>
  <si>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</si>
  <si>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</si>
  <si>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</si>
  <si>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</si>
  <si>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</si>
  <si>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</si>
  <si>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</si>
  <si>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</si>
  <si>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</si>
  <si>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</si>
  <si>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</si>
  <si>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</si>
  <si>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</si>
  <si>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</si>
  <si>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</si>
  <si>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</si>
  <si>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</si>
  <si>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</si>
  <si>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</si>
  <si>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</si>
  <si>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</si>
  <si>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</si>
  <si>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</si>
  <si>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</si>
  <si>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</si>
  <si>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</si>
  <si>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</si>
  <si>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</si>
  <si>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</si>
  <si>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</si>
  <si>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</si>
  <si>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</si>
  <si>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</si>
  <si>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</si>
  <si>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</si>
  <si>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</si>
  <si>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</si>
  <si>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</si>
  <si>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</si>
  <si>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</si>
  <si>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</si>
  <si>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</si>
  <si>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</si>
  <si>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</si>
  <si>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</si>
  <si>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</si>
  <si>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</si>
  <si>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</si>
  <si>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</si>
  <si>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</si>
  <si>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</si>
  <si>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</si>
  <si>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</si>
  <si>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</si>
  <si>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</si>
  <si>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</si>
  <si>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</si>
  <si>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</si>
  <si>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</si>
  <si>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</si>
  <si>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</si>
  <si>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</si>
  <si>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</si>
  <si>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</si>
  <si>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</si>
  <si>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</si>
  <si>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</si>
  <si>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</si>
  <si>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</si>
  <si>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</si>
  <si>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</si>
  <si>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</si>
  <si>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</si>
  <si>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</si>
  <si>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</si>
  <si>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</si>
  <si>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</si>
  <si>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</si>
  <si>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</si>
  <si>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</si>
  <si>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</si>
  <si>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</si>
  <si>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</si>
  <si>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</si>
  <si>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</si>
  <si>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</si>
  <si>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</si>
  <si>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</si>
  <si>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</si>
  <si>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</si>
  <si>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</si>
  <si>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</si>
  <si>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</si>
  <si>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</si>
  <si>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</si>
  <si>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</si>
  <si>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</si>
  <si>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</si>
  <si>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</si>
  <si>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</si>
  <si>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</si>
  <si>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</si>
  <si>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</si>
  <si>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</si>
  <si>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</si>
  <si>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</si>
  <si>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</si>
  <si>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</si>
  <si>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</si>
  <si>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</si>
  <si>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</si>
  <si>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</si>
  <si>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</si>
  <si>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</si>
  <si>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</si>
  <si>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</si>
  <si>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</si>
  <si>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</si>
  <si>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</si>
  <si>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</si>
  <si>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</si>
  <si>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</si>
  <si>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</si>
  <si>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</si>
  <si>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</si>
  <si>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</si>
  <si>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</si>
  <si>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</si>
  <si>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</si>
  <si>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</si>
  <si>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</si>
  <si>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</si>
  <si>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</si>
  <si>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</si>
  <si>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</si>
  <si>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</si>
  <si>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</si>
  <si>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</si>
  <si>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</si>
  <si>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</si>
  <si>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</si>
  <si>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</si>
  <si>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</si>
  <si>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</si>
  <si>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</si>
  <si>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</si>
  <si>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</si>
  <si>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</si>
  <si>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</si>
  <si>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</si>
  <si>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</si>
  <si>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</si>
  <si>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</si>
  <si>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</si>
  <si>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</si>
  <si>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</si>
  <si>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</si>
  <si>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</si>
  <si>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</si>
  <si>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</si>
  <si>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</si>
  <si>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</si>
  <si>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</si>
  <si>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</si>
  <si>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</si>
  <si>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</si>
  <si>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</si>
  <si>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</si>
  <si>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</si>
  <si>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</si>
  <si>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</si>
  <si>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</si>
  <si>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</si>
  <si>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</si>
  <si>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</si>
  <si>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</si>
  <si>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</si>
  <si>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</si>
  <si>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</si>
  <si>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</si>
  <si>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</si>
  <si>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</si>
  <si>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</si>
  <si>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</si>
  <si>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</si>
  <si>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</si>
  <si>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</si>
  <si>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</si>
  <si>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</si>
  <si>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</si>
  <si>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</si>
  <si>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</si>
  <si>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</si>
  <si>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</si>
  <si>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</si>
  <si>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</si>
  <si>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</si>
  <si>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</si>
  <si>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</si>
  <si>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</si>
  <si>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</si>
  <si>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</si>
  <si>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</si>
  <si>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</si>
  <si>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</si>
  <si>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</si>
  <si>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</si>
  <si>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</si>
  <si>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</si>
  <si>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</si>
  <si>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</si>
  <si>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</si>
  <si>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</si>
  <si>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</si>
  <si>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</si>
  <si>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</si>
  <si>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</si>
  <si>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</si>
  <si>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</si>
  <si>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</si>
  <si>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</si>
  <si>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</si>
  <si>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</si>
  <si>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</si>
  <si>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</si>
  <si>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</si>
  <si>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</si>
  <si>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</si>
  <si>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</si>
  <si>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</si>
  <si>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</si>
  <si>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</si>
  <si>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</si>
  <si>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</si>
  <si>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</si>
  <si>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</si>
  <si>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</si>
  <si>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</si>
  <si>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</si>
  <si>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</si>
  <si>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</si>
  <si>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</si>
  <si>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</si>
  <si>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</si>
  <si>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</si>
  <si>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</si>
  <si>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</si>
  <si>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</si>
  <si>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</si>
  <si>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</si>
  <si>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</si>
  <si>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</si>
  <si>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</si>
  <si>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</si>
  <si>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</si>
  <si>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</si>
  <si>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</si>
  <si>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</si>
  <si>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</si>
  <si>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</si>
  <si>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</si>
  <si>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</si>
  <si>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</si>
  <si>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</si>
  <si>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</si>
  <si>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</si>
  <si>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</si>
  <si>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</si>
  <si>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</si>
  <si>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</si>
  <si>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</si>
  <si>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</si>
  <si>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</si>
  <si>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</si>
  <si>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</si>
  <si>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</si>
  <si>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</si>
  <si>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</si>
  <si>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</si>
  <si>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</si>
  <si>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</si>
  <si>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</si>
  <si>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</si>
  <si>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</si>
  <si>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</si>
  <si>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</si>
  <si>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</si>
  <si>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</si>
  <si>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</si>
  <si>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</si>
  <si>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</si>
  <si>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</si>
  <si>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</si>
  <si>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</si>
  <si>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</si>
  <si>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</si>
  <si>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</si>
  <si>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</si>
  <si>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</si>
  <si>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</si>
  <si>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</si>
  <si>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</si>
  <si>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</si>
  <si>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</si>
  <si>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</si>
  <si>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</si>
  <si>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</si>
  <si>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</si>
  <si>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</si>
  <si>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</si>
  <si>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</si>
  <si>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</si>
  <si>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</si>
  <si>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</si>
  <si>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</si>
  <si>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</si>
  <si>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</si>
  <si>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</si>
  <si>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</si>
  <si>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</si>
  <si>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</si>
  <si>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</si>
  <si>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</si>
  <si>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</si>
  <si>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</si>
  <si>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</si>
  <si>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</si>
  <si>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</si>
  <si>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</si>
  <si>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</si>
  <si>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</si>
  <si>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</si>
  <si>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</si>
  <si>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</si>
  <si>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</si>
  <si>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</si>
  <si>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</si>
  <si>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</si>
  <si>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</si>
  <si>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</si>
  <si>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</si>
  <si>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</si>
  <si>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</si>
  <si>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</si>
  <si>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</si>
  <si>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</si>
  <si>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</si>
  <si>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</si>
  <si>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</si>
  <si>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</si>
  <si>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</si>
  <si>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</si>
  <si>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</si>
  <si>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</si>
  <si>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</si>
  <si>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</si>
  <si>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</si>
  <si>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</si>
  <si>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</si>
  <si>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</si>
  <si>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</si>
  <si>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</si>
  <si>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</si>
  <si>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</si>
  <si>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</si>
  <si>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</si>
  <si>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</si>
  <si>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</si>
  <si>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</si>
  <si>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</si>
  <si>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</si>
  <si>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</si>
  <si>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</si>
  <si>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</si>
  <si>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</si>
  <si>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</si>
  <si>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</si>
  <si>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</si>
  <si>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</si>
  <si>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</si>
  <si>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</si>
  <si>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</si>
  <si>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</si>
  <si>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</si>
  <si>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</si>
  <si>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</si>
  <si>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</si>
  <si>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</si>
  <si>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</si>
  <si>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</si>
  <si>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</si>
  <si>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</si>
  <si>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</si>
  <si>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</si>
  <si>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</si>
  <si>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</si>
  <si>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</si>
  <si>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</si>
  <si>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</si>
  <si>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</si>
  <si>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</si>
  <si>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</si>
  <si>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</si>
  <si>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</si>
  <si>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</si>
  <si>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</si>
  <si>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</si>
  <si>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</si>
  <si>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</si>
  <si>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</si>
  <si>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</si>
  <si>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</si>
  <si>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</si>
  <si>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</si>
  <si>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</si>
  <si>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</si>
  <si>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</si>
  <si>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</si>
  <si>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</si>
  <si>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</si>
  <si>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</si>
  <si>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</si>
  <si>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</si>
  <si>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</si>
  <si>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</si>
  <si>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</si>
  <si>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</si>
  <si>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</si>
  <si>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</si>
  <si>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</si>
  <si>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</si>
  <si>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</si>
  <si>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</si>
  <si>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</si>
  <si>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</si>
  <si>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</si>
  <si>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</si>
  <si>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</si>
  <si>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</si>
  <si>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</si>
  <si>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</si>
  <si>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</si>
  <si>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</si>
  <si>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</si>
  <si>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</si>
  <si>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</si>
  <si>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</si>
  <si>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</si>
  <si>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</si>
  <si>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</si>
  <si>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</si>
  <si>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</si>
  <si>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</si>
  <si>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</si>
  <si>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</si>
  <si>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</si>
  <si>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</si>
  <si>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</si>
  <si>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</si>
  <si>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</si>
  <si>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</si>
  <si>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</si>
  <si>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</si>
  <si>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</si>
  <si>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</si>
  <si>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</si>
  <si>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</si>
  <si>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</si>
  <si>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</si>
  <si>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</si>
  <si>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</si>
  <si>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</si>
  <si>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</si>
  <si>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</si>
  <si>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</si>
  <si>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</si>
  <si>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</si>
  <si>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</si>
  <si>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</si>
  <si>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</si>
  <si>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</si>
  <si>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</si>
  <si>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</si>
  <si>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</si>
  <si>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</si>
  <si>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</si>
  <si>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</si>
  <si>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</si>
  <si>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</si>
  <si>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</si>
  <si>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</si>
  <si>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</si>
  <si>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</si>
  <si>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</si>
  <si>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</si>
  <si>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</si>
  <si>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</si>
  <si>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</si>
  <si>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</si>
  <si>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</si>
  <si>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</si>
  <si>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</si>
  <si>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</si>
  <si>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</si>
  <si>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</si>
  <si>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</si>
  <si>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</si>
  <si>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</si>
  <si>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</si>
  <si>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</si>
  <si>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</si>
  <si>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</si>
  <si>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</si>
  <si>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</si>
  <si>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</si>
  <si>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</si>
  <si>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</si>
  <si>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</si>
  <si>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</si>
  <si>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</si>
  <si>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</si>
  <si>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</si>
  <si>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</si>
  <si>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</si>
  <si>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</si>
  <si>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</si>
  <si>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</si>
  <si>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</si>
  <si>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</si>
  <si>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</si>
  <si>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</si>
  <si>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</si>
  <si>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</si>
  <si>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</si>
  <si>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</si>
  <si>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</si>
  <si>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</si>
  <si>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</si>
  <si>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</si>
  <si>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</si>
  <si>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</si>
  <si>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</si>
  <si>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</si>
  <si>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</si>
  <si>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</si>
  <si>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</si>
  <si>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</si>
  <si>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</si>
  <si>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</si>
  <si>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</si>
  <si>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</si>
  <si>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</si>
  <si>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</si>
  <si>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</si>
  <si>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</si>
  <si>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</si>
  <si>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</si>
  <si>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</si>
  <si>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</si>
  <si>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</si>
  <si>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</si>
  <si>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</si>
  <si>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</si>
  <si>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</si>
  <si>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</si>
  <si>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</si>
  <si>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</si>
  <si>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</si>
  <si>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</si>
  <si>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</si>
  <si>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</si>
  <si>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</si>
  <si>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</si>
  <si>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</si>
  <si>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</si>
  <si>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</si>
  <si>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</si>
  <si>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</si>
  <si>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</si>
  <si>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</si>
  <si>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</si>
  <si>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</si>
  <si>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</si>
  <si>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</si>
  <si>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</si>
  <si>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</si>
  <si>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</si>
  <si>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</si>
  <si>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</si>
  <si>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</si>
  <si>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</si>
  <si>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</si>
  <si>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</si>
  <si>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</si>
  <si>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</si>
  <si>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</si>
  <si>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</si>
  <si>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</si>
  <si>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</si>
  <si>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</si>
  <si>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</si>
  <si>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</si>
  <si>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</si>
  <si>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</si>
  <si>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</si>
  <si>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</si>
  <si>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</si>
  <si>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</si>
  <si>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</si>
  <si>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</si>
  <si>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</si>
  <si>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</si>
  <si>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</si>
  <si>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</si>
  <si>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</si>
  <si>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</si>
  <si>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</si>
  <si>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</si>
  <si>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</si>
  <si>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</si>
  <si>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</si>
  <si>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</si>
  <si>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</si>
  <si>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</si>
  <si>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</si>
  <si>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</si>
  <si>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</si>
  <si>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</si>
  <si>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</si>
  <si>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</si>
  <si>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</si>
  <si>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</si>
  <si>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</si>
  <si>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</si>
  <si>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</si>
  <si>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</si>
  <si>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</si>
  <si>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</si>
  <si>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</si>
  <si>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</si>
  <si>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</si>
  <si>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</si>
  <si>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</si>
  <si>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</si>
  <si>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</si>
  <si>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</si>
  <si>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</si>
  <si>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</si>
  <si>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</si>
  <si>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</si>
  <si>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</si>
  <si>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</si>
  <si>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</si>
  <si>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</si>
  <si>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</si>
  <si>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</si>
  <si>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</si>
  <si>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</si>
  <si>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</si>
  <si>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</si>
  <si>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</si>
  <si>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</si>
  <si>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</si>
  <si>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</si>
  <si>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</si>
  <si>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</si>
  <si>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</si>
  <si>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</si>
  <si>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</si>
  <si>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</si>
  <si>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</si>
  <si>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</si>
  <si>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</si>
  <si>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</si>
  <si>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</si>
  <si>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</si>
  <si>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</si>
  <si>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</si>
  <si>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</si>
  <si>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</si>
  <si>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</si>
  <si>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</si>
  <si>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</si>
  <si>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</si>
  <si>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</si>
  <si>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</si>
  <si>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</si>
  <si>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</si>
  <si>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</si>
  <si>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</si>
  <si>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</si>
  <si>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</si>
  <si>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</si>
  <si>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</si>
  <si>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</si>
  <si>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</si>
  <si>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</si>
  <si>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</si>
  <si>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</si>
  <si>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</si>
  <si>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</si>
  <si>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</si>
  <si>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</si>
  <si>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</si>
  <si>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</si>
  <si>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</si>
  <si>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</si>
  <si>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</si>
  <si>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</si>
  <si>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</si>
  <si>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</si>
  <si>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</si>
  <si>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</si>
  <si>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</si>
  <si>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</si>
  <si>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</si>
  <si>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</si>
  <si>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</si>
  <si>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</si>
  <si>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</si>
  <si>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</si>
  <si>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</si>
  <si>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</si>
  <si>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</si>
  <si>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</si>
  <si>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</si>
  <si>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</si>
  <si>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</si>
  <si>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</si>
  <si>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</si>
  <si>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</si>
  <si>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</si>
  <si>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</si>
  <si>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</si>
  <si>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</si>
  <si>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</si>
  <si>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</si>
  <si>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</si>
  <si>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</si>
  <si>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</si>
  <si>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</si>
  <si>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</si>
  <si>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</si>
  <si>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</si>
  <si>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</si>
  <si>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</si>
  <si>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</si>
  <si>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</si>
  <si>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</si>
  <si>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</si>
  <si>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</si>
  <si>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</si>
  <si>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</si>
  <si>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</si>
  <si>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</si>
  <si>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</si>
  <si>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</si>
  <si>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</si>
  <si>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</si>
  <si>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</si>
  <si>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</si>
  <si>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</si>
  <si>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</si>
  <si>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</si>
  <si>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</si>
  <si>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</si>
  <si>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</si>
  <si>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</si>
  <si>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</si>
  <si>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</si>
  <si>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</si>
  <si>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</si>
  <si>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</si>
  <si>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</si>
  <si>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</si>
  <si>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</si>
  <si>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</si>
  <si>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</si>
  <si>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</si>
  <si>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</si>
  <si>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</si>
  <si>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</si>
  <si>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</si>
  <si>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</si>
  <si>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</si>
  <si>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</si>
  <si>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</si>
  <si>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</si>
  <si>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</si>
  <si>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</si>
  <si>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</si>
  <si>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</si>
  <si>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</si>
  <si>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</si>
  <si>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</si>
  <si>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</si>
  <si>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</si>
  <si>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</si>
  <si>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</si>
  <si>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</si>
  <si>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</si>
  <si>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</si>
  <si>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</si>
  <si>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</si>
  <si>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</si>
  <si>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</si>
  <si>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</si>
  <si>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</si>
  <si>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</si>
  <si>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</si>
  <si>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</si>
  <si>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</si>
  <si>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</si>
  <si>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</si>
  <si>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</si>
  <si>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</si>
  <si>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</si>
  <si>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</si>
  <si>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</si>
  <si>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</si>
  <si>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</si>
  <si>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</si>
  <si>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</si>
  <si>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</si>
  <si>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</si>
  <si>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</si>
  <si>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</si>
  <si>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</si>
  <si>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</si>
  <si>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</si>
  <si>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</si>
  <si>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</si>
  <si>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</si>
  <si>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</si>
  <si>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</si>
  <si>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</si>
  <si>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</si>
  <si>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</si>
  <si>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</si>
  <si>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</si>
  <si>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</si>
  <si>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</si>
  <si>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</si>
  <si>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</si>
  <si>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</si>
  <si>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</si>
  <si>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</si>
  <si>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</si>
  <si>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</si>
  <si>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</si>
  <si>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</si>
  <si>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</si>
  <si>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</si>
  <si>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</si>
  <si>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</si>
  <si>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</si>
  <si>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</si>
  <si>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</si>
  <si>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</si>
  <si>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</si>
  <si>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</si>
  <si>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</si>
  <si>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</si>
  <si>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</si>
  <si>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</si>
  <si>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</si>
  <si>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</si>
  <si>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</si>
  <si>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</si>
  <si>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</si>
  <si>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</si>
  <si>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</si>
  <si>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</si>
  <si>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</si>
  <si>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</si>
  <si>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</si>
  <si>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</si>
  <si>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</si>
  <si>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</si>
  <si>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</si>
  <si>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</si>
  <si>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</si>
  <si>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</si>
  <si>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</si>
  <si>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</si>
  <si>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</si>
  <si>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</si>
  <si>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</si>
  <si>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</si>
  <si>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</si>
  <si>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</si>
  <si>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</si>
  <si>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</si>
  <si>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</si>
  <si>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</si>
  <si>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</si>
  <si>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</si>
  <si>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</si>
  <si>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</si>
  <si>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</si>
  <si>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</si>
  <si>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</si>
  <si>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</si>
  <si>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</si>
  <si>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</si>
  <si>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</si>
  <si>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</si>
  <si>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</si>
  <si>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</si>
  <si>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</si>
  <si>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</si>
  <si>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</si>
  <si>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</si>
  <si>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</si>
  <si>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</si>
  <si>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</si>
  <si>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</si>
  <si>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</si>
  <si>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</si>
  <si>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</si>
  <si>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</si>
  <si>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</si>
  <si>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</si>
  <si>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</si>
  <si>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</si>
  <si>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</si>
  <si>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</si>
  <si>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</si>
  <si>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</si>
  <si>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</si>
  <si>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</si>
  <si>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</si>
  <si>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</si>
  <si>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</si>
  <si>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</si>
  <si>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</si>
  <si>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</si>
  <si>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</si>
  <si>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</si>
  <si>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</si>
  <si>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</si>
  <si>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</si>
  <si>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</si>
  <si>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</si>
  <si>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</si>
  <si>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</si>
  <si>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</si>
  <si>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</si>
  <si>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</si>
  <si>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</si>
  <si>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</si>
  <si>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</si>
  <si>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</si>
  <si>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</si>
  <si>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</si>
  <si>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</si>
  <si>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</si>
  <si>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</si>
  <si>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</si>
  <si>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</si>
  <si>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</si>
  <si>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</si>
  <si>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</si>
  <si>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</si>
  <si>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</si>
  <si>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</si>
  <si>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</si>
  <si>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</si>
  <si>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</si>
  <si>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</si>
  <si>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</si>
  <si>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</si>
  <si>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</si>
  <si>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</si>
  <si>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</si>
  <si>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</si>
  <si>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</si>
  <si>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</si>
  <si>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</si>
  <si>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</si>
  <si>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</si>
  <si>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</si>
  <si>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</si>
  <si>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</si>
  <si>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</si>
  <si>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</si>
  <si>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</si>
  <si>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</si>
  <si>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</si>
  <si>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</si>
  <si>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</si>
  <si>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</si>
  <si>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</si>
  <si>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</si>
  <si>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</si>
  <si>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</si>
  <si>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</si>
  <si>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</si>
  <si>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</si>
  <si>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</si>
  <si>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</si>
  <si>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</si>
  <si>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</si>
  <si>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</si>
  <si>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</si>
  <si>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</si>
  <si>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</si>
  <si>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</si>
  <si>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</si>
  <si>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</si>
  <si>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</si>
  <si>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</si>
  <si>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</si>
  <si>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</si>
  <si>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</si>
  <si>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</si>
  <si>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</si>
  <si>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</si>
  <si>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</si>
  <si>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</si>
  <si>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</si>
  <si>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</si>
  <si>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</si>
  <si>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</si>
  <si>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</si>
  <si>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</si>
  <si>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</si>
  <si>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</si>
  <si>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</si>
  <si>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</si>
  <si>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</si>
  <si>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</si>
  <si>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</si>
  <si>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</si>
  <si>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</si>
  <si>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</si>
  <si>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</si>
  <si>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</si>
  <si>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</si>
  <si>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</si>
  <si>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</si>
  <si>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</si>
  <si>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</si>
  <si>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</si>
  <si>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</si>
  <si>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</si>
  <si>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</si>
  <si>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</si>
  <si>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</si>
  <si>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</si>
  <si>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</si>
  <si>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</si>
  <si>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</si>
  <si>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</si>
  <si>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</si>
  <si>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</si>
  <si>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</si>
  <si>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</si>
  <si>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</si>
  <si>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</si>
  <si>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</si>
  <si>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</si>
  <si>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</si>
  <si>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</si>
  <si>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</si>
  <si>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</si>
  <si>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</si>
  <si>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</si>
  <si>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</si>
  <si>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</si>
  <si>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</si>
  <si>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</si>
  <si>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</si>
  <si>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</si>
  <si>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</si>
  <si>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</si>
  <si>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</si>
  <si>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</si>
  <si>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</si>
  <si>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</si>
  <si>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</si>
  <si>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</si>
  <si>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</si>
  <si>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</si>
  <si>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</si>
  <si>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</si>
  <si>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</si>
  <si>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</si>
  <si>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</si>
  <si>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</si>
  <si>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</si>
  <si>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</si>
  <si>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</si>
  <si>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</si>
  <si>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</si>
  <si>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</si>
  <si>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</si>
  <si>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</si>
  <si>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</si>
  <si>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</si>
  <si>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</si>
  <si>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</si>
  <si>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</si>
  <si>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</si>
  <si>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</si>
  <si>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</si>
  <si>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</si>
  <si>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</si>
  <si>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</si>
  <si>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</si>
  <si>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</si>
  <si>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</si>
  <si>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</si>
  <si>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</si>
  <si>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</si>
  <si>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</si>
  <si>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</si>
  <si>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</si>
  <si>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</si>
  <si>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</si>
  <si>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</si>
  <si>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</si>
  <si>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</si>
  <si>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</si>
  <si>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</si>
  <si>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</si>
  <si>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</si>
  <si>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</si>
  <si>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</si>
  <si>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</si>
  <si>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</si>
  <si>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</si>
  <si>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</si>
  <si>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</si>
  <si>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</si>
  <si>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</si>
  <si>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</si>
  <si>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</si>
  <si>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</si>
  <si>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</si>
  <si>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</si>
  <si>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</si>
  <si>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</si>
  <si>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</si>
  <si>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</si>
  <si>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</si>
  <si>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</si>
  <si>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</si>
  <si>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</si>
  <si>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</si>
  <si>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</si>
  <si>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</si>
  <si>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</si>
  <si>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</si>
  <si>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</si>
  <si>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</si>
  <si>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</si>
  <si>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</si>
  <si>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</si>
  <si>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</si>
  <si>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</si>
  <si>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</si>
  <si>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</si>
  <si>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</si>
  <si>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</si>
  <si>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</si>
  <si>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</si>
  <si>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</si>
  <si>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</si>
  <si>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</si>
  <si>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</si>
  <si>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</si>
  <si>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</si>
  <si>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</si>
  <si>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</si>
  <si>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</si>
  <si>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</si>
  <si>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</si>
  <si>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</si>
  <si>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</si>
  <si>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</si>
  <si>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</si>
  <si>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</si>
  <si>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</si>
  <si>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</si>
  <si>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</si>
  <si>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</si>
  <si>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</si>
  <si>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</si>
  <si>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</si>
  <si>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</si>
  <si>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</si>
  <si>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</si>
  <si>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</si>
  <si>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</si>
  <si>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</si>
  <si>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</si>
  <si>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</si>
  <si>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</si>
  <si>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</si>
  <si>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</si>
  <si>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</si>
  <si>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</si>
  <si>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</si>
  <si>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</si>
  <si>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</si>
  <si>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</si>
  <si>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</si>
  <si>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</si>
  <si>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</si>
  <si>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</si>
  <si>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</si>
  <si>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</si>
  <si>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</si>
  <si>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</si>
  <si>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</si>
  <si>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</si>
  <si>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</si>
  <si>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</si>
  <si>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</si>
  <si>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</si>
  <si>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</si>
  <si>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</si>
  <si>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</si>
  <si>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</si>
  <si>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</si>
  <si>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</si>
  <si>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</si>
  <si>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</si>
  <si>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</si>
  <si>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</si>
  <si>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</si>
  <si>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</si>
  <si>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</si>
  <si>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</si>
  <si>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</si>
  <si>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</si>
  <si>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</si>
  <si>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</si>
  <si>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</si>
  <si>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</si>
  <si>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</si>
  <si>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</si>
  <si>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</si>
  <si>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</si>
  <si>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</si>
  <si>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</si>
  <si>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</si>
  <si>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</si>
  <si>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</si>
  <si>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</si>
  <si>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</si>
  <si>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</si>
  <si>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</si>
  <si>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</si>
  <si>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</si>
  <si>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</si>
  <si>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</si>
  <si>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</si>
  <si>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</si>
  <si>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</si>
  <si>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</si>
  <si>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</si>
  <si>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</si>
  <si>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</si>
  <si>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</si>
  <si>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</si>
  <si>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</si>
  <si>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</si>
  <si>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</si>
  <si>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</si>
  <si>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</si>
  <si>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</si>
  <si>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</si>
  <si>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</si>
  <si>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</si>
  <si>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</si>
  <si>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</si>
  <si>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</si>
  <si>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</si>
  <si>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</si>
  <si>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</si>
  <si>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</si>
  <si>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</si>
  <si>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</si>
  <si>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</si>
  <si>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</si>
  <si>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</si>
  <si>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</si>
  <si>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</si>
  <si>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</si>
  <si>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</si>
  <si>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</si>
  <si>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</si>
  <si>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</si>
  <si>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</si>
  <si>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</si>
  <si>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</si>
  <si>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</si>
  <si>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</si>
  <si>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</si>
  <si>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</si>
  <si>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</si>
  <si>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</si>
  <si>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</si>
  <si>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</si>
  <si>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</si>
  <si>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</si>
  <si>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</si>
  <si>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</si>
  <si>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</si>
  <si>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</si>
  <si>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</si>
  <si>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</si>
  <si>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</si>
  <si>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</si>
  <si>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</si>
  <si>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</si>
  <si>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</si>
  <si>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</si>
  <si>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</si>
  <si>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</si>
  <si>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</si>
  <si>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</si>
  <si>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</si>
  <si>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</si>
  <si>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</si>
  <si>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</si>
  <si>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</si>
  <si>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</si>
  <si>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</si>
  <si>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</si>
  <si>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</si>
  <si>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</si>
  <si>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</si>
  <si>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</si>
  <si>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</si>
  <si>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</si>
  <si>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</si>
  <si>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</si>
  <si>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</si>
  <si>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</si>
  <si>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</si>
  <si>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</si>
  <si>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</si>
  <si>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</si>
  <si>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</si>
  <si>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</si>
  <si>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</si>
  <si>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</si>
  <si>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</si>
  <si>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</si>
  <si>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</si>
  <si>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</si>
  <si>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</si>
  <si>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</si>
  <si>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</si>
  <si>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</si>
  <si>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</si>
  <si>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</si>
  <si>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</si>
  <si>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</si>
  <si>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</si>
  <si>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</si>
  <si>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</si>
  <si>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</si>
  <si>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</si>
  <si>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</si>
  <si>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</si>
  <si>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</si>
  <si>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</si>
  <si>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</si>
  <si>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</si>
  <si>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</si>
  <si>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</si>
  <si>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</si>
  <si>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</si>
  <si>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</si>
  <si>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</si>
  <si>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</si>
  <si>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</si>
  <si>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</si>
  <si>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</si>
  <si>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</si>
  <si>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</si>
  <si>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</si>
  <si>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</si>
  <si>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</si>
  <si>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</si>
  <si>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</si>
  <si>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</si>
  <si>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</si>
  <si>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</si>
  <si>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</si>
  <si>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</si>
  <si>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</si>
  <si>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</si>
  <si>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</si>
  <si>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</si>
  <si>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</si>
  <si>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</si>
  <si>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</si>
  <si>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</si>
  <si>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</si>
  <si>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</si>
  <si>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</si>
  <si>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</si>
  <si>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</si>
  <si>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</si>
  <si>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</si>
  <si>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</si>
  <si>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</si>
  <si>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</si>
  <si>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</si>
  <si>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</si>
  <si>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</si>
  <si>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</si>
  <si>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</si>
  <si>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</si>
  <si>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</si>
  <si>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</si>
  <si>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</si>
  <si>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</si>
  <si>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</si>
  <si>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</si>
  <si>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</si>
  <si>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</si>
  <si>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</si>
  <si>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</si>
  <si>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</si>
  <si>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</si>
  <si>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</si>
  <si>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</si>
  <si>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</si>
  <si>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</si>
  <si>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</si>
  <si>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</si>
  <si>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</si>
  <si>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</si>
  <si>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</si>
  <si>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</si>
  <si>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</si>
  <si>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</si>
  <si>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</si>
  <si>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</si>
  <si>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</si>
  <si>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</si>
  <si>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</si>
  <si>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</si>
  <si>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</si>
  <si>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</si>
  <si>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</si>
  <si>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</si>
  <si>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</si>
  <si>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</si>
  <si>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</si>
  <si>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</si>
  <si>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</si>
  <si>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</si>
  <si>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</si>
  <si>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</si>
  <si>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</si>
  <si>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</si>
  <si>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</si>
  <si>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</si>
  <si>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</si>
  <si>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</si>
  <si>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</si>
  <si>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</si>
  <si>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</si>
  <si>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</si>
  <si>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</si>
  <si>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</si>
  <si>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</si>
  <si>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</si>
  <si>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</si>
  <si>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</si>
  <si>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</si>
  <si>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</si>
  <si>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</si>
  <si>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</si>
  <si>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</si>
  <si>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</si>
  <si>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</si>
  <si>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</si>
  <si>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</si>
  <si>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</si>
  <si>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</si>
  <si>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</si>
  <si>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</si>
  <si>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</si>
  <si>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</si>
  <si>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</si>
  <si>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</si>
  <si>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</si>
  <si>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</si>
  <si>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</si>
  <si>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</si>
  <si>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</si>
  <si>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</si>
  <si>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</si>
  <si>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</si>
  <si>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</si>
  <si>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</si>
  <si>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</si>
  <si>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</si>
  <si>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</si>
  <si>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</si>
  <si>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</si>
  <si>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</si>
  <si>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</si>
  <si>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</si>
  <si>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</si>
  <si>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</si>
  <si>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</si>
  <si>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</si>
  <si>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</si>
  <si>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</si>
  <si>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</si>
  <si>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</si>
  <si>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</si>
  <si>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</si>
  <si>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</si>
  <si>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</si>
  <si>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</si>
  <si>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</si>
  <si>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</si>
  <si>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</si>
  <si>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</si>
  <si>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</si>
  <si>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</si>
  <si>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</si>
  <si>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</si>
  <si>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</si>
  <si>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</si>
  <si>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</si>
  <si>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</si>
  <si>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</si>
  <si>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</si>
  <si>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</si>
  <si>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</si>
  <si>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</si>
  <si>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</si>
  <si>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</si>
  <si>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</si>
  <si>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</si>
  <si>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</si>
  <si>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</si>
  <si>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</si>
  <si>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</si>
  <si>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</si>
  <si>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</si>
  <si>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</si>
  <si>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</si>
  <si>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</si>
  <si>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</si>
  <si>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</si>
  <si>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</si>
  <si>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</si>
  <si>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</si>
  <si>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</si>
  <si>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</si>
  <si>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</si>
  <si>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</si>
  <si>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</si>
  <si>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</si>
  <si>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</si>
  <si>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</si>
  <si>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</si>
  <si>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</si>
  <si>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</si>
  <si>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</si>
  <si>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</si>
  <si>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</si>
  <si>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</si>
  <si>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</si>
  <si>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</si>
  <si>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</si>
  <si>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</si>
  <si>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</si>
  <si>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</si>
  <si>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</si>
  <si>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</si>
  <si>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</si>
  <si>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</si>
  <si>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</si>
  <si>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</si>
  <si>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</si>
  <si>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</si>
  <si>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</si>
  <si>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</si>
  <si>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</si>
  <si>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</si>
  <si>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</si>
  <si>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</si>
  <si>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</si>
  <si>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</si>
  <si>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</si>
  <si>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</si>
  <si>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</si>
  <si>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</si>
  <si>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</si>
  <si>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</si>
  <si>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</si>
  <si>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</si>
  <si>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</si>
  <si>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</si>
  <si>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</si>
  <si>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</si>
  <si>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</si>
  <si>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</si>
  <si>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</si>
  <si>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</si>
  <si>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</si>
  <si>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</si>
  <si>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</si>
  <si>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</si>
  <si>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</si>
  <si>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</si>
  <si>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</si>
  <si>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</si>
  <si>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</si>
  <si>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</si>
  <si>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</si>
  <si>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</si>
  <si>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</si>
  <si>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</si>
  <si>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</si>
  <si>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</si>
  <si>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</si>
  <si>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</si>
  <si>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</si>
  <si>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</si>
  <si>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</si>
  <si>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</si>
  <si>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</si>
  <si>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</si>
  <si>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</si>
  <si>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</si>
  <si>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</si>
  <si>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</si>
  <si>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</si>
  <si>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</si>
  <si>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</si>
  <si>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</si>
  <si>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</si>
  <si>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</si>
  <si>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</si>
  <si>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</si>
  <si>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</si>
  <si>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</si>
  <si>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</si>
  <si>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</si>
  <si>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</si>
  <si>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</si>
  <si>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</si>
  <si>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</si>
  <si>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</si>
  <si>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</si>
  <si>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</si>
  <si>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</si>
  <si>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</si>
  <si>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</si>
  <si>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</si>
  <si>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</si>
  <si>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</si>
  <si>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</si>
  <si>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</si>
  <si>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</si>
  <si>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</si>
  <si>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</si>
  <si>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</si>
  <si>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</si>
  <si>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</si>
  <si>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</si>
  <si>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</si>
  <si>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</si>
  <si>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</si>
  <si>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</si>
  <si>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</si>
  <si>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</si>
  <si>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</si>
  <si>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</si>
  <si>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</si>
  <si>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</si>
  <si>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</si>
  <si>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</si>
  <si>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</si>
  <si>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</si>
  <si>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</si>
  <si>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</si>
  <si>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</si>
  <si>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</si>
  <si>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</si>
  <si>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</si>
  <si>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</si>
  <si>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</si>
  <si>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</si>
  <si>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</si>
  <si>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</si>
  <si>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</si>
  <si>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</si>
  <si>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</si>
  <si>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</si>
  <si>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</si>
  <si>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</si>
  <si>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</si>
  <si>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</si>
  <si>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</si>
  <si>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</si>
  <si>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</si>
  <si>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</si>
  <si>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</si>
  <si>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</si>
  <si>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</si>
  <si>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</si>
  <si>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</si>
  <si>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</si>
  <si>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</si>
  <si>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</si>
  <si>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</si>
  <si>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</si>
  <si>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</si>
  <si>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</si>
  <si>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</si>
  <si>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</si>
  <si>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</si>
  <si>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</si>
  <si>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</si>
  <si>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</si>
  <si>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</si>
  <si>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</si>
  <si>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</si>
  <si>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</si>
  <si>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</si>
  <si>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</si>
  <si>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</si>
  <si>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</si>
  <si>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</si>
  <si>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</si>
  <si>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</si>
  <si>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</si>
  <si>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</si>
  <si>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</si>
  <si>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</si>
  <si>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</si>
  <si>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</si>
  <si>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</si>
  <si>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</si>
  <si>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</si>
  <si>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</si>
  <si>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</si>
  <si>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</si>
  <si>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</si>
  <si>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</si>
  <si>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</si>
  <si>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</si>
  <si>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</si>
  <si>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</si>
  <si>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</si>
  <si>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</si>
  <si>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</si>
  <si>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</si>
  <si>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</si>
  <si>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</si>
  <si>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</si>
  <si>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</si>
  <si>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</si>
  <si>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</si>
  <si>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</si>
  <si>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</si>
  <si>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</si>
  <si>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</si>
  <si>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</si>
  <si>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</si>
  <si>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</si>
  <si>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</si>
  <si>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</si>
  <si>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</si>
  <si>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</si>
  <si>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</si>
  <si>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</si>
  <si>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</si>
  <si>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</si>
  <si>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</si>
  <si>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</si>
  <si>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</si>
  <si>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</si>
  <si>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</si>
  <si>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</si>
  <si>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</si>
  <si>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</si>
  <si>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</si>
  <si>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</si>
  <si>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</si>
  <si>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</si>
  <si>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</si>
  <si>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</si>
  <si>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</si>
  <si>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</si>
  <si>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</si>
  <si>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</si>
  <si>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</si>
  <si>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</si>
  <si>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</si>
  <si>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</si>
  <si>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</si>
  <si>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</si>
  <si>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</si>
  <si>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</si>
  <si>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</si>
  <si>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</si>
  <si>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</si>
  <si>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</si>
  <si>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</si>
  <si>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</si>
  <si>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</si>
  <si>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</si>
  <si>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</si>
  <si>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</si>
  <si>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</si>
  <si>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</si>
  <si>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</si>
  <si>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</si>
  <si>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</si>
  <si>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</si>
  <si>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</si>
  <si>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</si>
  <si>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</si>
  <si>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</si>
  <si>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</si>
  <si>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</si>
  <si>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</si>
  <si>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</si>
  <si>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</si>
  <si>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</si>
  <si>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</si>
  <si>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</si>
  <si>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</si>
  <si>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</si>
  <si>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</si>
  <si>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</si>
  <si>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</si>
  <si>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</si>
  <si>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</si>
  <si>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</si>
  <si>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</si>
  <si>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</si>
  <si>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</si>
  <si>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</si>
  <si>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</si>
  <si>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</si>
  <si>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</si>
  <si>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</si>
  <si>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</si>
  <si>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</si>
  <si>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</si>
  <si>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</si>
  <si>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</si>
  <si>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</si>
  <si>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</si>
  <si>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</si>
  <si>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</si>
  <si>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</si>
  <si>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</si>
  <si>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</si>
  <si>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</si>
  <si>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</si>
  <si>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</si>
  <si>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</si>
  <si>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</si>
  <si>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</si>
  <si>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</si>
  <si>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</si>
  <si>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</si>
  <si>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</si>
  <si>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</si>
  <si>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</si>
  <si>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</si>
  <si>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</si>
  <si>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</si>
  <si>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</si>
  <si>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</si>
  <si>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</si>
  <si>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</si>
  <si>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</si>
  <si>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</si>
  <si>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</si>
  <si>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</si>
  <si>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</si>
  <si>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</si>
  <si>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</si>
  <si>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</si>
  <si>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</si>
  <si>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</si>
  <si>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</si>
  <si>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</si>
  <si>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</si>
  <si>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</si>
  <si>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</si>
  <si>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</si>
  <si>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</si>
  <si>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</si>
  <si>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</si>
  <si>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</si>
  <si>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</si>
  <si>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</si>
  <si>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</si>
  <si>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</si>
  <si>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</si>
  <si>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</si>
  <si>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</si>
  <si>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</si>
  <si>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</si>
  <si>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</si>
  <si>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</si>
  <si>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</si>
  <si>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</si>
  <si>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</si>
  <si>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</si>
  <si>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</si>
  <si>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</si>
  <si>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</si>
  <si>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</si>
  <si>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</si>
  <si>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</si>
  <si>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</si>
  <si>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</si>
  <si>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</si>
  <si>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</si>
  <si>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</si>
  <si>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</si>
  <si>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</si>
  <si>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</si>
  <si>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</si>
  <si>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</si>
  <si>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</si>
  <si>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</si>
  <si>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</si>
  <si>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</si>
  <si>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</si>
  <si>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</si>
  <si>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</si>
  <si>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</si>
  <si>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</si>
  <si>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</si>
  <si>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</si>
  <si>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</si>
  <si>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</si>
  <si>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</si>
  <si>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</si>
  <si>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</si>
  <si>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</si>
  <si>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</si>
  <si>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</si>
  <si>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</si>
  <si>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</si>
  <si>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</si>
  <si>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</si>
  <si>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</si>
  <si>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</si>
  <si>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</si>
  <si>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</si>
  <si>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</si>
  <si>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</si>
  <si>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</si>
  <si>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</si>
  <si>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</si>
  <si>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</si>
  <si>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</si>
  <si>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</si>
  <si>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</si>
  <si>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</si>
  <si>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</si>
  <si>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</si>
  <si>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</si>
  <si>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</si>
  <si>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</si>
  <si>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</si>
  <si>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</si>
  <si>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</si>
  <si>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</si>
  <si>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</si>
  <si>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</si>
  <si>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</si>
  <si>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</si>
  <si>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</si>
  <si>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</si>
  <si>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</si>
  <si>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</si>
  <si>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</si>
  <si>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</si>
  <si>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</si>
  <si>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</si>
  <si>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</si>
  <si>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</si>
  <si>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</si>
  <si>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</si>
  <si>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</si>
  <si>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</si>
  <si>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</si>
  <si>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</si>
  <si>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</si>
  <si>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</si>
  <si>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</si>
  <si>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</si>
  <si>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</si>
  <si>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</si>
  <si>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</si>
  <si>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</si>
  <si>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</si>
  <si>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</si>
  <si>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</si>
  <si>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</si>
  <si>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</si>
  <si>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</si>
  <si>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</si>
  <si>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</si>
  <si>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</si>
  <si>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</si>
  <si>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</si>
  <si>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</si>
  <si>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</si>
  <si>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</si>
  <si>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</si>
  <si>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</si>
  <si>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</si>
  <si>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</si>
  <si>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</si>
  <si>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</si>
  <si>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</si>
  <si>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</si>
  <si>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</si>
  <si>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</si>
  <si>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</si>
  <si>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</si>
  <si>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</si>
  <si>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</si>
  <si>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</si>
  <si>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</si>
  <si>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</si>
  <si>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</si>
  <si>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</si>
  <si>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</si>
  <si>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</si>
  <si>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</si>
  <si>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</si>
  <si>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</si>
  <si>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</si>
  <si>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</si>
  <si>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</si>
  <si>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</si>
  <si>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</si>
  <si>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</si>
  <si>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</si>
  <si>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</si>
  <si>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</si>
  <si>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</si>
  <si>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</si>
  <si>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</si>
  <si>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</si>
  <si>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</si>
  <si>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</si>
  <si>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</si>
  <si>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</si>
  <si>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</si>
  <si>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</si>
  <si>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</si>
  <si>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</si>
  <si>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</si>
  <si>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</si>
  <si>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</si>
  <si>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</si>
  <si>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</si>
  <si>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</si>
  <si>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</si>
  <si>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</si>
  <si>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</si>
  <si>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</si>
  <si>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</si>
  <si>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</si>
  <si>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</si>
  <si>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</si>
  <si>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</si>
  <si>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</si>
  <si>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</si>
  <si>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</si>
  <si>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</si>
  <si>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</si>
  <si>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</si>
  <si>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</si>
  <si>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</si>
  <si>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</si>
  <si>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</si>
  <si>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</si>
  <si>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</si>
  <si>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</si>
  <si>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</si>
  <si>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</si>
  <si>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</si>
  <si>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</si>
  <si>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</si>
  <si>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</si>
  <si>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</si>
  <si>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</si>
  <si>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</si>
  <si>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</si>
  <si>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</si>
  <si>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</si>
  <si>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</si>
  <si>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</si>
  <si>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</si>
  <si>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</si>
  <si>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</si>
  <si>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</si>
  <si>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</si>
  <si>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</si>
  <si>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</si>
  <si>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</si>
  <si>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</si>
  <si>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</si>
  <si>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</si>
  <si>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</si>
  <si>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</si>
  <si>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</si>
  <si>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</si>
  <si>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</si>
  <si>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</si>
  <si>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</si>
  <si>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</si>
  <si>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</si>
  <si>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</si>
  <si>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</si>
  <si>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</si>
  <si>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</si>
  <si>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</si>
  <si>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</si>
  <si>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</si>
  <si>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</si>
  <si>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</si>
  <si>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</si>
  <si>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</si>
  <si>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</si>
  <si>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</si>
  <si>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</si>
  <si>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</si>
  <si>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</si>
  <si>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</si>
  <si>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</si>
  <si>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</si>
  <si>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</si>
  <si>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</si>
  <si>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</si>
  <si>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</si>
  <si>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</si>
  <si>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</si>
  <si>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</si>
  <si>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</si>
  <si>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</si>
  <si>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</si>
  <si>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</si>
  <si>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</si>
  <si>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</si>
  <si>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</si>
  <si>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</si>
  <si>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</si>
  <si>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</si>
  <si>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</si>
  <si>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</si>
  <si>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</si>
  <si>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</si>
  <si>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</si>
  <si>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</si>
  <si>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</si>
  <si>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</si>
  <si>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</si>
  <si>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</si>
  <si>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</si>
  <si>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</si>
  <si>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</si>
  <si>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</si>
  <si>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</si>
  <si>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</si>
  <si>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</si>
  <si>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</si>
  <si>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</si>
  <si>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</si>
  <si>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</si>
  <si>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</si>
  <si>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</si>
  <si>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</si>
  <si>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</si>
  <si>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</si>
  <si>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</si>
  <si>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</si>
  <si>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</si>
  <si>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</si>
  <si>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</si>
  <si>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</si>
  <si>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</si>
  <si>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</si>
  <si>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</si>
  <si>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</si>
  <si>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</si>
  <si>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</si>
  <si>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</si>
  <si>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</si>
  <si>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</si>
  <si>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</si>
  <si>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</si>
  <si>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</si>
  <si>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</si>
  <si>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</si>
  <si>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</si>
  <si>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</si>
  <si>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</si>
  <si>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</si>
  <si>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</si>
  <si>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</si>
  <si>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</si>
  <si>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</si>
  <si>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</si>
  <si>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</si>
  <si>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</si>
  <si>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</si>
  <si>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</si>
  <si>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</si>
  <si>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</si>
  <si>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</si>
  <si>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</si>
  <si>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</si>
  <si>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</si>
  <si>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</si>
  <si>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</si>
  <si>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</si>
  <si>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</si>
  <si>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</si>
  <si>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</si>
  <si>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</si>
  <si>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</si>
  <si>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</si>
  <si>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</si>
  <si>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</si>
  <si>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</si>
  <si>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</si>
  <si>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</si>
  <si>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</si>
  <si>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</si>
  <si>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</si>
  <si>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</si>
  <si>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</si>
  <si>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</si>
  <si>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</si>
  <si>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</si>
  <si>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</si>
  <si>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</si>
  <si>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</si>
  <si>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</si>
  <si>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</si>
  <si>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</si>
  <si>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</si>
  <si>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</si>
  <si>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</si>
  <si>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</si>
  <si>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</si>
  <si>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</si>
  <si>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</si>
  <si>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</si>
  <si>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</si>
  <si>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</si>
  <si>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</si>
  <si>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</si>
  <si>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</si>
  <si>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</si>
  <si>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</si>
  <si>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</si>
  <si>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</si>
  <si>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</si>
  <si>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</si>
  <si>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</si>
  <si>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</si>
  <si>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</si>
  <si>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</si>
  <si>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</si>
  <si>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</si>
  <si>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</si>
  <si>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</si>
  <si>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</si>
  <si>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</si>
  <si>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</si>
  <si>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</si>
  <si>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</si>
  <si>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</si>
  <si>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</si>
  <si>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</si>
  <si>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</si>
  <si>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</si>
  <si>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</si>
  <si>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</si>
  <si>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</si>
  <si>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</si>
  <si>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</si>
  <si>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</si>
  <si>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</si>
  <si>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</si>
  <si>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</si>
  <si>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</si>
  <si>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</si>
  <si>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</si>
  <si>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</si>
  <si>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</si>
  <si>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</si>
  <si>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</si>
  <si>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</si>
  <si>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</si>
  <si>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</si>
  <si>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</si>
  <si>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</si>
  <si>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</si>
  <si>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</si>
  <si>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</si>
  <si>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</si>
  <si>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</si>
  <si>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</si>
  <si>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</si>
  <si>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</si>
  <si>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</si>
  <si>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</si>
  <si>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</si>
  <si>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</si>
  <si>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</si>
  <si>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</si>
  <si>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</si>
  <si>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</si>
  <si>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</si>
  <si>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</si>
  <si>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</si>
  <si>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</si>
  <si>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</si>
  <si>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</si>
  <si>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</si>
  <si>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</si>
  <si>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</si>
  <si>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</si>
  <si>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</si>
  <si>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</si>
  <si>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</si>
  <si>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</si>
  <si>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</si>
  <si>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</si>
  <si>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</si>
  <si>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</si>
  <si>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</si>
  <si>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</si>
  <si>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</si>
  <si>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</si>
  <si>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</si>
  <si>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</si>
  <si>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</si>
  <si>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</si>
  <si>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</si>
  <si>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</si>
  <si>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</si>
  <si>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</si>
  <si>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</si>
  <si>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</si>
  <si>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</si>
  <si>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</si>
  <si>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</si>
  <si>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</si>
  <si>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</si>
  <si>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</si>
  <si>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</si>
  <si>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</si>
  <si>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</si>
  <si>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</si>
  <si>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</si>
  <si>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</si>
  <si>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</si>
  <si>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</si>
  <si>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</si>
  <si>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</si>
  <si>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</si>
  <si>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</si>
  <si>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</si>
  <si>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</si>
  <si>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</si>
  <si>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</si>
  <si>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</si>
  <si>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</si>
  <si>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</si>
  <si>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</si>
  <si>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</si>
  <si>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</si>
  <si>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</si>
  <si>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</si>
  <si>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</si>
  <si>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</si>
  <si>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</si>
  <si>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</si>
  <si>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</si>
  <si>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</si>
  <si>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</si>
  <si>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</si>
  <si>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</si>
  <si>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</si>
  <si>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</si>
  <si>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</si>
  <si>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</si>
  <si>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</si>
  <si>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</si>
  <si>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</si>
  <si>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</si>
  <si>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</si>
  <si>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</si>
  <si>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</si>
  <si>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</si>
  <si>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</si>
  <si>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</si>
  <si>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</si>
  <si>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</si>
  <si>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</si>
  <si>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</si>
  <si>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</si>
  <si>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</si>
  <si>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</si>
  <si>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</si>
  <si>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</si>
  <si>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</si>
  <si>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</si>
  <si>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</si>
  <si>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</si>
  <si>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</si>
  <si>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</si>
  <si>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</si>
  <si>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</si>
  <si>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</si>
  <si>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</si>
  <si>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</si>
  <si>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</si>
  <si>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</si>
  <si>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</si>
  <si>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</si>
  <si>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</si>
  <si>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</si>
  <si>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</si>
  <si>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</si>
  <si>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</si>
  <si>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</si>
  <si>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</si>
  <si>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</si>
  <si>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</si>
  <si>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</si>
  <si>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</si>
  <si>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</si>
  <si>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</si>
  <si>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</si>
  <si>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</si>
  <si>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</si>
  <si>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</si>
  <si>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</si>
  <si>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</si>
  <si>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</si>
  <si>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</si>
  <si>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</si>
  <si>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</si>
  <si>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</si>
  <si>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</si>
  <si>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</si>
  <si>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</si>
  <si>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</si>
  <si>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</si>
  <si>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</si>
  <si>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</si>
  <si>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</si>
  <si>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</si>
  <si>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</si>
  <si>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</si>
  <si>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</si>
  <si>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</si>
  <si>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</si>
  <si>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</si>
  <si>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</si>
  <si>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</si>
  <si>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</si>
  <si>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</si>
  <si>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</si>
  <si>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</si>
  <si>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</si>
  <si>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</si>
  <si>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</si>
  <si>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</si>
  <si>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</si>
  <si>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</si>
  <si>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</si>
  <si>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</si>
  <si>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</si>
  <si>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</si>
  <si>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</si>
  <si>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</si>
  <si>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</si>
  <si>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</si>
  <si>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</si>
  <si>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</si>
  <si>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</si>
  <si>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</si>
  <si>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</si>
  <si>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</si>
  <si>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</si>
  <si>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</si>
  <si>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</si>
  <si>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</si>
  <si>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</si>
  <si>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</si>
  <si>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</si>
  <si>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</si>
  <si>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</si>
  <si>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</si>
  <si>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</si>
  <si>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</si>
  <si>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</si>
  <si>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</si>
  <si>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</si>
  <si>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</si>
  <si>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</si>
  <si>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</si>
  <si>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</si>
  <si>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</si>
  <si>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</si>
  <si>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</si>
  <si>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</si>
  <si>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</si>
  <si>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</si>
  <si>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</si>
  <si>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</si>
  <si>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</si>
  <si>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</si>
  <si>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</si>
  <si>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</si>
  <si>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</si>
  <si>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</si>
  <si>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</si>
  <si>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</si>
  <si>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</si>
  <si>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</si>
  <si>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</si>
  <si>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</si>
  <si>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</si>
  <si>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</si>
  <si>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</si>
  <si>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</si>
  <si>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</si>
  <si>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</si>
  <si>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</si>
  <si>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</si>
  <si>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</si>
  <si>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</si>
  <si>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</si>
  <si>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</si>
  <si>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</si>
  <si>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</si>
  <si>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</si>
  <si>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</si>
  <si>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</si>
  <si>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</si>
  <si>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</si>
  <si>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</si>
  <si>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</si>
  <si>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</si>
  <si>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</si>
  <si>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</si>
  <si>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</si>
  <si>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</si>
  <si>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</si>
  <si>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</si>
  <si>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</si>
  <si>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</si>
  <si>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</si>
  <si>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</si>
  <si>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</si>
  <si>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</si>
  <si>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</si>
  <si>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</si>
  <si>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</si>
  <si>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</si>
  <si>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</si>
  <si>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</si>
  <si>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</si>
  <si>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</si>
  <si>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</si>
  <si>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</si>
  <si>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</si>
  <si>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</si>
  <si>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</si>
  <si>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</si>
  <si>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</si>
  <si>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</si>
  <si>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</si>
  <si>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</si>
  <si>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</si>
  <si>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</si>
  <si>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</si>
  <si>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</si>
  <si>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</si>
  <si>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</si>
  <si>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</si>
  <si>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</si>
  <si>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</si>
  <si>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</si>
  <si>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</si>
  <si>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</si>
  <si>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</si>
  <si>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</si>
  <si>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</si>
  <si>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</si>
  <si>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</si>
  <si>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</si>
  <si>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</si>
  <si>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</si>
  <si>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</si>
  <si>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</si>
  <si>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</si>
  <si>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</si>
  <si>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</si>
  <si>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</si>
  <si>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</si>
  <si>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</si>
  <si>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</si>
  <si>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</si>
  <si>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</si>
  <si>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</si>
  <si>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</si>
  <si>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</si>
  <si>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</si>
  <si>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</si>
  <si>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</si>
  <si>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</si>
  <si>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</si>
  <si>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</si>
  <si>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</si>
  <si>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</si>
  <si>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</si>
  <si>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</si>
  <si>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</si>
  <si>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</si>
  <si>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</si>
  <si>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</si>
  <si>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</si>
  <si>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</si>
  <si>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</si>
  <si>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</si>
  <si>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</si>
  <si>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</si>
  <si>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</si>
  <si>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</si>
  <si>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</si>
  <si>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</si>
  <si>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</si>
  <si>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</si>
  <si>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</si>
  <si>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</si>
  <si>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</si>
  <si>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</si>
  <si>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</si>
  <si>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</si>
  <si>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</si>
  <si>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</si>
  <si>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</si>
  <si>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</si>
  <si>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</si>
  <si>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</si>
  <si>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</si>
  <si>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</si>
  <si>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</si>
  <si>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</si>
  <si>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</si>
  <si>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</si>
  <si>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</si>
  <si>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</si>
  <si>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</si>
  <si>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</si>
  <si>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</si>
  <si>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</si>
  <si>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</si>
  <si>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</si>
  <si>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</si>
  <si>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</si>
  <si>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</si>
  <si>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</si>
  <si>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</si>
  <si>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</si>
  <si>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</si>
  <si>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</si>
  <si>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</si>
  <si>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</si>
  <si>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</si>
  <si>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</si>
  <si>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</si>
  <si>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</si>
  <si>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</si>
  <si>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</si>
  <si>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</si>
  <si>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</si>
  <si>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</si>
  <si>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</si>
  <si>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</si>
  <si>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</si>
  <si>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</si>
  <si>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</si>
  <si>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</si>
  <si>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</si>
  <si>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</si>
  <si>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</si>
  <si>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</si>
  <si>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</si>
  <si>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</si>
  <si>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</si>
  <si>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</si>
  <si>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</si>
  <si>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</si>
  <si>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</si>
  <si>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</si>
  <si>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</si>
  <si>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</si>
  <si>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</si>
  <si>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</si>
  <si>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</si>
  <si>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</si>
  <si>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</si>
  <si>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</si>
  <si>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</si>
  <si>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</si>
  <si>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</si>
  <si>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</si>
  <si>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</si>
  <si>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</si>
  <si>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</si>
  <si>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</si>
  <si>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</si>
  <si>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</si>
  <si>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</si>
  <si>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</si>
  <si>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</si>
  <si>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</si>
  <si>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</si>
  <si>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</si>
  <si>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</si>
  <si>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</si>
  <si>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</si>
  <si>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</si>
  <si>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</si>
  <si>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</si>
  <si>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</si>
  <si>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</si>
  <si>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</si>
  <si>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</si>
  <si>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</si>
  <si>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</si>
  <si>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</si>
  <si>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</si>
  <si>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</si>
  <si>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</si>
  <si>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</si>
  <si>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</si>
  <si>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</si>
  <si>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</si>
  <si>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</si>
  <si>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</si>
  <si>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</si>
  <si>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</si>
  <si>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</si>
  <si>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</si>
  <si>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</si>
  <si>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</si>
  <si>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</si>
  <si>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</si>
  <si>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</si>
  <si>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</si>
  <si>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</si>
  <si>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</si>
  <si>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</si>
  <si>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</si>
  <si>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</si>
  <si>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</si>
  <si>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</si>
  <si>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</si>
  <si>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</si>
  <si>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</si>
  <si>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</si>
  <si>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</si>
  <si>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</si>
  <si>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</si>
  <si>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</si>
  <si>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</si>
  <si>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</si>
  <si>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</si>
  <si>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</si>
  <si>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</si>
  <si>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</si>
  <si>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</si>
  <si>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</si>
  <si>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</si>
  <si>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</si>
  <si>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</si>
  <si>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</si>
  <si>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</si>
  <si>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</si>
  <si>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</si>
  <si>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</si>
  <si>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</si>
  <si>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</si>
  <si>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</si>
  <si>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</si>
  <si>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</si>
  <si>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</si>
  <si>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</si>
  <si>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</si>
  <si>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</si>
  <si>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</si>
  <si>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</si>
  <si>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</si>
  <si>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</si>
  <si>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</si>
  <si>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</si>
  <si>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</si>
  <si>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</si>
  <si>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</si>
  <si>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</si>
  <si>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</si>
  <si>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</si>
  <si>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</si>
  <si>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</si>
  <si>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</si>
  <si>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</si>
  <si>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</si>
  <si>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</si>
  <si>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</si>
  <si>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</si>
  <si>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</si>
  <si>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</si>
  <si>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</si>
  <si>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</si>
  <si>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</si>
  <si>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</si>
  <si>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</si>
  <si>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</si>
  <si>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</si>
  <si>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</si>
  <si>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</si>
  <si>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</si>
  <si>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</si>
  <si>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</si>
  <si>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</si>
  <si>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</si>
  <si>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</si>
  <si>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</si>
  <si>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</si>
  <si>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</si>
  <si>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</si>
  <si>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</si>
  <si>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</si>
  <si>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</si>
  <si>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</si>
  <si>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</si>
  <si>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</si>
  <si>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</si>
  <si>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</si>
  <si>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</si>
  <si>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</si>
  <si>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</si>
  <si>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</si>
  <si>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</si>
  <si>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</si>
  <si>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</si>
  <si>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</si>
  <si>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</si>
  <si>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</si>
  <si>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</si>
  <si>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</si>
  <si>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</si>
  <si>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</si>
  <si>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</si>
  <si>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</si>
  <si>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</si>
  <si>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</si>
  <si>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</si>
  <si>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</si>
  <si>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</si>
  <si>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</si>
  <si>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</si>
  <si>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</si>
  <si>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</si>
  <si>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</si>
  <si>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</si>
  <si>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</si>
  <si>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</si>
  <si>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</si>
  <si>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</si>
  <si>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</si>
  <si>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</si>
  <si>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</si>
  <si>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</si>
  <si>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</si>
  <si>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</si>
  <si>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</si>
  <si>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</si>
  <si>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</si>
  <si>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</si>
  <si>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</si>
  <si>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</si>
  <si>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</si>
  <si>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</si>
  <si>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</si>
  <si>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</si>
  <si>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</si>
  <si>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</si>
  <si>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</si>
  <si>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</si>
  <si>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</si>
  <si>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</si>
  <si>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</si>
  <si>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</si>
  <si>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</si>
  <si>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</si>
  <si>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</si>
  <si>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</si>
  <si>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</si>
  <si>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</si>
  <si>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</si>
  <si>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</si>
  <si>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</si>
  <si>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</si>
  <si>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</si>
  <si>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</si>
  <si>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</si>
  <si>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</si>
  <si>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</si>
  <si>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</si>
  <si>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</si>
  <si>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</si>
  <si>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</si>
  <si>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</si>
  <si>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</si>
  <si>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</si>
  <si>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</si>
  <si>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</si>
  <si>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</si>
  <si>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</si>
  <si>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</si>
  <si>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</si>
  <si>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</si>
  <si>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</si>
  <si>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</si>
  <si>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</si>
  <si>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</si>
  <si>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</si>
  <si>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</si>
  <si>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</si>
  <si>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</si>
  <si>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</si>
  <si>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</si>
  <si>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</si>
  <si>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</si>
  <si>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</si>
  <si>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</si>
  <si>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</si>
  <si>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</si>
  <si>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</si>
  <si>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</si>
  <si>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</si>
  <si>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</si>
  <si>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</si>
  <si>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</si>
  <si>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</si>
  <si>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</si>
  <si>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</si>
  <si>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</si>
  <si>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</si>
  <si>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</si>
  <si>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</si>
  <si>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</si>
  <si>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</si>
  <si>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</si>
  <si>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</si>
  <si>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</si>
  <si>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</si>
  <si>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</si>
  <si>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</si>
  <si>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</si>
  <si>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</si>
  <si>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</si>
  <si>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</si>
  <si>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</si>
  <si>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</si>
  <si>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</si>
  <si>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</si>
  <si>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</si>
  <si>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</si>
  <si>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</si>
  <si>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</si>
  <si>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</si>
  <si>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</si>
  <si>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</si>
  <si>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</si>
  <si>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</si>
  <si>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</si>
  <si>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</si>
  <si>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</si>
  <si>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</si>
  <si>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</si>
  <si>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</si>
  <si>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</si>
  <si>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</si>
  <si>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</si>
  <si>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</si>
  <si>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</si>
  <si>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</si>
  <si>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</si>
  <si>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</si>
  <si>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</si>
  <si>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</si>
  <si>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</si>
  <si>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</si>
  <si>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</si>
  <si>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</si>
  <si>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</si>
  <si>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</si>
  <si>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</si>
  <si>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</si>
  <si>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</si>
  <si>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</si>
  <si>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</si>
  <si>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</si>
  <si>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</si>
  <si>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</si>
  <si>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</si>
  <si>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</si>
  <si>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</si>
  <si>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</si>
  <si>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</si>
  <si>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</si>
  <si>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</si>
  <si>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</si>
  <si>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</si>
  <si>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</si>
  <si>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</si>
  <si>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</si>
  <si>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</si>
  <si>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</si>
  <si>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</si>
  <si>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</si>
  <si>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</si>
  <si>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</si>
  <si>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</si>
  <si>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</si>
  <si>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</si>
  <si>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</si>
  <si>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</si>
  <si>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</si>
  <si>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</si>
  <si>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</si>
  <si>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</si>
  <si>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</si>
  <si>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</si>
  <si>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</si>
  <si>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</si>
  <si>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</si>
  <si>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</si>
  <si>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</si>
  <si>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</si>
  <si>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</si>
  <si>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</si>
  <si>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</si>
  <si>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</si>
  <si>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</si>
  <si>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</si>
  <si>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</si>
  <si>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</si>
  <si>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</si>
  <si>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</si>
  <si>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</si>
  <si>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</si>
  <si>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</si>
  <si>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</si>
  <si>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</si>
  <si>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</si>
  <si>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</si>
  <si>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</si>
  <si>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</si>
  <si>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</si>
  <si>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</si>
  <si>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</si>
  <si>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</si>
  <si>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</si>
  <si>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</si>
  <si>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</si>
  <si>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</si>
  <si>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</si>
  <si>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</si>
  <si>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</si>
  <si>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</si>
  <si>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</si>
  <si>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</si>
  <si>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</si>
  <si>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</si>
  <si>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</si>
  <si>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</si>
  <si>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</si>
  <si>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</si>
  <si>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</si>
  <si>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</si>
  <si>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</si>
  <si>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</si>
  <si>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</si>
  <si>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</si>
  <si>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</si>
  <si>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</si>
  <si>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</si>
  <si>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</si>
  <si>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</si>
  <si>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</si>
  <si>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</si>
  <si>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</si>
  <si>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</si>
  <si>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</si>
  <si>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</si>
  <si>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</si>
  <si>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</si>
  <si>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</si>
  <si>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</si>
  <si>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</si>
  <si>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</si>
  <si>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</si>
  <si>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</si>
  <si>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</si>
  <si>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</si>
  <si>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</si>
  <si>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</si>
  <si>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</si>
  <si>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</si>
  <si>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</si>
  <si>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</si>
  <si>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</si>
  <si>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</si>
  <si>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</si>
  <si>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</si>
  <si>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</si>
  <si>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</si>
  <si>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</si>
  <si>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</si>
  <si>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</si>
  <si>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</si>
  <si>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</si>
  <si>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</si>
  <si>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</si>
  <si>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</si>
  <si>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</si>
  <si>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</si>
  <si>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</si>
  <si>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</si>
  <si>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</si>
  <si>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</si>
  <si>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</si>
  <si>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</si>
  <si>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</si>
  <si>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</si>
  <si>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</si>
  <si>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</si>
  <si>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</si>
  <si>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</si>
  <si>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</si>
  <si>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</si>
  <si>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</si>
  <si>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</si>
  <si>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</si>
  <si>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</si>
  <si>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</si>
  <si>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</si>
  <si>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</si>
  <si>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</si>
  <si>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</si>
  <si>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</si>
  <si>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</si>
  <si>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</si>
  <si>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</si>
  <si>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</si>
  <si>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</si>
  <si>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</si>
  <si>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</si>
  <si>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</si>
  <si>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</si>
  <si>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</si>
  <si>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</si>
  <si>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</si>
  <si>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</si>
  <si>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</si>
  <si>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</si>
  <si>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</si>
  <si>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</si>
  <si>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</si>
  <si>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</si>
  <si>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</si>
  <si>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</si>
  <si>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</si>
  <si>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</si>
  <si>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</si>
  <si>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</si>
  <si>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</si>
  <si>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</si>
  <si>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</si>
  <si>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</si>
  <si>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</si>
  <si>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</si>
  <si>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</si>
  <si>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</si>
  <si>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</si>
  <si>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</si>
  <si>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</si>
  <si>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</si>
  <si>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</si>
  <si>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</si>
  <si>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</si>
  <si>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</si>
  <si>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</si>
  <si>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</si>
  <si>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</si>
  <si>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</si>
  <si>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</si>
  <si>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</si>
  <si>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</si>
  <si>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</si>
  <si>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</si>
  <si>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</si>
  <si>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</si>
  <si>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</si>
  <si>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</si>
  <si>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</si>
  <si>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</si>
  <si>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</si>
  <si>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</si>
  <si>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</si>
  <si>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</si>
  <si>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</si>
  <si>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</si>
  <si>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</si>
  <si>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</si>
  <si>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</si>
  <si>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</si>
  <si>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</si>
  <si>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</si>
  <si>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</si>
  <si>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</si>
  <si>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</si>
  <si>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</si>
  <si>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</si>
  <si>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</si>
  <si>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</si>
  <si>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</si>
  <si>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</si>
  <si>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</si>
  <si>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</si>
  <si>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</si>
  <si>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</si>
  <si>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</si>
  <si>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</si>
  <si>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</si>
  <si>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</si>
  <si>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</si>
  <si>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</si>
  <si>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</si>
  <si>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</si>
  <si>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</si>
  <si>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</si>
  <si>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</si>
  <si>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</si>
  <si>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</si>
  <si>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</si>
  <si>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</si>
  <si>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</si>
  <si>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</si>
  <si>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</si>
  <si>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</si>
  <si>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</si>
  <si>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</si>
  <si>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</si>
  <si>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</si>
  <si>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</si>
  <si>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</si>
  <si>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</si>
  <si>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</si>
  <si>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</si>
  <si>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</si>
  <si>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</si>
  <si>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</si>
  <si>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</si>
  <si>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</si>
  <si>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</si>
  <si>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</si>
  <si>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</si>
  <si>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</si>
  <si>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</si>
  <si>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</si>
  <si>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</si>
  <si>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</si>
  <si>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</si>
  <si>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</si>
  <si>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</si>
  <si>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</si>
  <si>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</si>
  <si>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</si>
  <si>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</si>
  <si>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</si>
  <si>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</si>
  <si>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</si>
  <si>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</si>
  <si>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</si>
  <si>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</si>
  <si>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</si>
  <si>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</si>
  <si>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</si>
  <si>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</si>
  <si>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</si>
  <si>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</si>
  <si>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</si>
  <si>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</si>
  <si>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</si>
  <si>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</si>
  <si>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</si>
  <si>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</si>
  <si>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</si>
  <si>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</si>
  <si>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</si>
  <si>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</si>
  <si>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</si>
  <si>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</si>
  <si>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</si>
  <si>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</si>
  <si>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</si>
  <si>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</si>
  <si>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</si>
  <si>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</si>
  <si>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</si>
  <si>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</si>
  <si>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</si>
  <si>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</si>
  <si>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</si>
  <si>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</si>
  <si>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</si>
  <si>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</si>
  <si>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</si>
  <si>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</si>
  <si>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</si>
  <si>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</si>
  <si>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</si>
  <si>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</si>
  <si>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</si>
  <si>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</si>
  <si>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</si>
  <si>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</si>
  <si>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</si>
  <si>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</si>
  <si>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</si>
  <si>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</si>
  <si>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</si>
  <si>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</si>
  <si>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</si>
  <si>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</si>
  <si>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</si>
  <si>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</si>
  <si>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</si>
  <si>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</si>
  <si>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</si>
  <si>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</si>
  <si>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</si>
  <si>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</si>
  <si>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</si>
  <si>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</si>
  <si>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</si>
  <si>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</si>
  <si>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</si>
  <si>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</si>
  <si>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</si>
  <si>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</si>
  <si>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</si>
  <si>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</si>
  <si>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</si>
  <si>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</si>
  <si>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</si>
  <si>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</si>
  <si>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</si>
  <si>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</si>
  <si>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</si>
  <si>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</si>
  <si>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</si>
  <si>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</si>
  <si>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</si>
  <si>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</si>
  <si>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</si>
  <si>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</si>
  <si>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</si>
  <si>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</si>
  <si>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</si>
  <si>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</si>
  <si>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</si>
  <si>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</si>
  <si>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</si>
  <si>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</si>
  <si>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</si>
  <si>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</si>
  <si>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</si>
  <si>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</si>
  <si>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</si>
  <si>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</si>
  <si>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</si>
  <si>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</si>
  <si>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</si>
  <si>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</si>
  <si>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</si>
  <si>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</si>
  <si>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</si>
  <si>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</si>
  <si>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</si>
  <si>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</si>
  <si>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</si>
  <si>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</si>
  <si>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</si>
  <si>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</si>
  <si>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</si>
  <si>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</si>
  <si>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</si>
  <si>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</si>
  <si>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</si>
  <si>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</si>
  <si>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</si>
  <si>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</si>
  <si>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</si>
  <si>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</si>
  <si>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</si>
  <si>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</si>
  <si>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</si>
  <si>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</si>
  <si>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</si>
  <si>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</si>
  <si>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</si>
  <si>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</si>
  <si>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</si>
  <si>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</si>
  <si>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</si>
  <si>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</si>
  <si>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</si>
  <si>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</si>
  <si>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</si>
  <si>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</si>
  <si>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</si>
  <si>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</si>
  <si>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</si>
  <si>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</si>
  <si>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</si>
  <si>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</si>
  <si>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</si>
  <si>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</si>
  <si>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</si>
  <si>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</si>
  <si>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</si>
  <si>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</si>
  <si>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</si>
  <si>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</si>
  <si>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</si>
  <si>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</si>
  <si>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</si>
  <si>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</si>
  <si>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</si>
  <si>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</si>
  <si>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</si>
  <si>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</si>
  <si>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</si>
  <si>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</si>
  <si>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</si>
  <si>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</si>
  <si>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</si>
  <si>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</si>
  <si>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</si>
  <si>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</si>
  <si>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</si>
  <si>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</si>
  <si>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</si>
  <si>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</si>
  <si>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</si>
  <si>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</si>
  <si>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</si>
  <si>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</si>
  <si>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</si>
  <si>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</si>
  <si>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</si>
  <si>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</si>
  <si>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</si>
  <si>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</si>
  <si>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</si>
  <si>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</si>
  <si>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</si>
  <si>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</si>
  <si>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</si>
  <si>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</si>
  <si>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</si>
  <si>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</si>
  <si>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</si>
  <si>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</si>
  <si>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</si>
  <si>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</si>
  <si>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</si>
  <si>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</si>
  <si>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</si>
  <si>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</si>
  <si>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</si>
  <si>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</si>
  <si>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</si>
  <si>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</si>
  <si>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</si>
  <si>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</si>
  <si>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</si>
  <si>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</si>
  <si>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</si>
  <si>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</si>
  <si>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</si>
  <si>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</si>
  <si>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</si>
  <si>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</si>
  <si>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</si>
  <si>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</si>
  <si>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</si>
  <si>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</si>
  <si>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</si>
  <si>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</si>
  <si>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</si>
  <si>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</si>
  <si>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</si>
  <si>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</si>
  <si>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</si>
  <si>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</si>
  <si>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</si>
  <si>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</si>
  <si>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</si>
  <si>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</si>
  <si>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</si>
  <si>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</si>
  <si>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</si>
  <si>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</si>
  <si>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</si>
  <si>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</si>
  <si>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</si>
  <si>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</si>
  <si>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</si>
  <si>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</si>
  <si>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</si>
  <si>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</si>
  <si>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</si>
  <si>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</si>
  <si>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</si>
  <si>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</si>
  <si>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</si>
  <si>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</si>
  <si>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</si>
  <si>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</si>
  <si>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</si>
  <si>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</si>
  <si>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</si>
  <si>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</si>
  <si>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</si>
  <si>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</si>
  <si>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</si>
  <si>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</si>
  <si>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</si>
  <si>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</si>
  <si>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</si>
  <si>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</si>
  <si>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</si>
  <si>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</si>
  <si>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</si>
  <si>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</si>
  <si>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</si>
  <si>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</si>
  <si>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</si>
  <si>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</si>
  <si>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</si>
  <si>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</si>
  <si>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</si>
  <si>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</si>
  <si>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</si>
  <si>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</si>
  <si>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</si>
  <si>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</si>
  <si>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</si>
  <si>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</si>
  <si>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</si>
  <si>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</si>
  <si>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</si>
  <si>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</si>
  <si>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</si>
  <si>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</si>
  <si>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</si>
  <si>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</si>
  <si>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</si>
  <si>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</si>
  <si>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</si>
  <si>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</si>
  <si>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</si>
  <si>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</si>
  <si>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</si>
  <si>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</si>
  <si>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</si>
  <si>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</si>
  <si>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</si>
  <si>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</si>
  <si>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</si>
  <si>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</si>
  <si>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</si>
  <si>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</si>
  <si>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</si>
  <si>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</si>
  <si>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</si>
  <si>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</si>
  <si>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</si>
  <si>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</si>
  <si>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</si>
  <si>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</si>
  <si>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</si>
  <si>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</si>
  <si>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</si>
  <si>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</si>
  <si>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</si>
  <si>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</si>
  <si>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</si>
  <si>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</si>
  <si>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</si>
  <si>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</si>
  <si>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</si>
  <si>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</si>
  <si>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</si>
  <si>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</si>
  <si>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</si>
  <si>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</si>
  <si>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</si>
  <si>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</si>
  <si>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</si>
  <si>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</si>
  <si>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</si>
  <si>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</si>
  <si>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</si>
  <si>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</si>
  <si>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</si>
  <si>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</si>
  <si>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</si>
  <si>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</si>
  <si>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</si>
  <si>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</si>
  <si>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</si>
  <si>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</si>
  <si>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</si>
  <si>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</si>
  <si>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</si>
  <si>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</si>
  <si>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</si>
  <si>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</si>
  <si>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</si>
  <si>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</si>
  <si>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</si>
  <si>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</si>
  <si>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</si>
  <si>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</si>
  <si>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</si>
  <si>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</si>
  <si>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</si>
  <si>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</si>
  <si>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</si>
  <si>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</si>
  <si>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</si>
  <si>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</si>
  <si>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</si>
  <si>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</si>
  <si>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</si>
  <si>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</si>
  <si>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</si>
  <si>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</si>
  <si>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</si>
  <si>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</si>
  <si>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</si>
  <si>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</si>
  <si>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</si>
  <si>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</si>
  <si>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</si>
  <si>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</si>
  <si>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</si>
  <si>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</si>
  <si>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</si>
  <si>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</si>
  <si>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</si>
  <si>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</si>
  <si>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</si>
  <si>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</si>
  <si>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</si>
  <si>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</si>
  <si>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</si>
  <si>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</si>
  <si>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</si>
  <si>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</si>
  <si>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</si>
  <si>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</si>
  <si>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</si>
  <si>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</si>
  <si>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</si>
  <si>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</si>
  <si>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</si>
  <si>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</si>
  <si>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</si>
  <si>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</si>
  <si>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</si>
  <si>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</si>
  <si>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</si>
  <si>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</si>
  <si>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</si>
  <si>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</si>
  <si>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</si>
  <si>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</si>
  <si>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</si>
  <si>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</si>
  <si>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</si>
  <si>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</si>
  <si>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</si>
  <si>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</si>
  <si>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</si>
  <si>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</si>
  <si>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</si>
  <si>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</si>
  <si>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</si>
  <si>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</si>
  <si>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</si>
  <si>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</si>
  <si>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</si>
  <si>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</si>
  <si>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</si>
  <si>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</si>
  <si>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</si>
  <si>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</si>
  <si>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</si>
  <si>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</si>
  <si>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</si>
  <si>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</si>
  <si>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</si>
  <si>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</si>
  <si>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</si>
  <si>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</si>
  <si>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</si>
  <si>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</si>
  <si>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</si>
  <si>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</si>
  <si>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</si>
  <si>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</si>
  <si>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</si>
  <si>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</si>
  <si>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</si>
  <si>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</si>
  <si>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</si>
  <si>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</si>
  <si>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</si>
  <si>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</si>
  <si>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</si>
  <si>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</si>
  <si>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</si>
  <si>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</si>
  <si>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</si>
  <si>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</si>
  <si>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</si>
  <si>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</si>
  <si>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</si>
  <si>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</si>
  <si>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</si>
  <si>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</si>
  <si>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</si>
  <si>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</si>
  <si>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</si>
  <si>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</si>
  <si>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</si>
  <si>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</si>
  <si>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</si>
  <si>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</si>
  <si>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</si>
  <si>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</si>
  <si>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</si>
  <si>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</si>
  <si>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</si>
  <si>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</si>
  <si>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</si>
  <si>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</si>
  <si>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</si>
  <si>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</si>
  <si>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</si>
  <si>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</si>
  <si>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</si>
  <si>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</si>
  <si>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</si>
  <si>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</si>
  <si>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</si>
  <si>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</si>
  <si>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</si>
  <si>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</si>
  <si>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</si>
  <si>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</si>
  <si>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</si>
  <si>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</si>
  <si>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</si>
  <si>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</si>
  <si>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</si>
  <si>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</si>
  <si>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</si>
  <si>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</si>
  <si>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</si>
  <si>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</si>
  <si>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</si>
  <si>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</si>
  <si>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</si>
  <si>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</si>
  <si>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</si>
  <si>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</si>
  <si>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</si>
  <si>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</si>
  <si>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</si>
  <si>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</si>
  <si>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</si>
  <si>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</si>
  <si>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</si>
  <si>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</si>
  <si>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</si>
  <si>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</si>
  <si>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</si>
  <si>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</si>
  <si>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</si>
  <si>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</si>
  <si>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</si>
  <si>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</si>
  <si>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</si>
  <si>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</si>
  <si>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</si>
  <si>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</si>
  <si>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</si>
  <si>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</si>
  <si>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</si>
  <si>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</si>
  <si>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</si>
  <si>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</si>
  <si>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</si>
  <si>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</si>
  <si>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</si>
  <si>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</si>
  <si>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</si>
  <si>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</si>
  <si>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</si>
  <si>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</si>
  <si>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</si>
  <si>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</si>
  <si>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</si>
  <si>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</si>
  <si>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</si>
  <si>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</si>
  <si>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</si>
  <si>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</si>
  <si>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</si>
  <si>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</si>
  <si>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</si>
  <si>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</si>
  <si>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</si>
  <si>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</si>
  <si>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</si>
  <si>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</si>
  <si>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</si>
  <si>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</si>
  <si>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</si>
  <si>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</si>
  <si>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</si>
  <si>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</si>
  <si>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</si>
  <si>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</si>
  <si>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</si>
  <si>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</si>
  <si>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</si>
  <si>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</si>
  <si>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</si>
  <si>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</si>
  <si>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</si>
  <si>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</si>
  <si>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</si>
  <si>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</si>
  <si>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</si>
  <si>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</si>
  <si>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</si>
  <si>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</si>
  <si>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</si>
  <si>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</si>
  <si>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</si>
  <si>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</si>
  <si>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</si>
  <si>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</si>
  <si>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</si>
  <si>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</si>
  <si>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</si>
  <si>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</si>
  <si>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</si>
  <si>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</si>
  <si>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</si>
  <si>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</si>
  <si>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</si>
  <si>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</si>
  <si>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</si>
  <si>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</si>
  <si>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</si>
  <si>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</si>
  <si>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</si>
  <si>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</si>
  <si>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</si>
  <si>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</si>
  <si>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</si>
  <si>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</si>
  <si>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</si>
  <si>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</si>
  <si>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</si>
  <si>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</si>
  <si>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</si>
  <si>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</si>
  <si>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</si>
  <si>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</si>
  <si>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</si>
  <si>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</si>
  <si>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</si>
  <si>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</si>
  <si>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</si>
  <si>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</si>
  <si>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</si>
  <si>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</si>
  <si>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</si>
  <si>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</si>
  <si>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</si>
  <si>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</si>
  <si>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</si>
  <si>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</si>
  <si>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</si>
  <si>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</si>
  <si>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</si>
  <si>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</si>
  <si>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</si>
  <si>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</si>
  <si>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</si>
  <si>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</si>
  <si>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</si>
  <si>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</si>
  <si>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</si>
  <si>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</si>
  <si>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</si>
  <si>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</si>
  <si>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</si>
  <si>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</si>
  <si>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</si>
  <si>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</si>
  <si>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</si>
  <si>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</si>
  <si>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</si>
  <si>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</si>
  <si>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</si>
  <si>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</si>
  <si>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</si>
  <si>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</si>
  <si>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</si>
  <si>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</si>
  <si>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</si>
  <si>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</si>
  <si>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</si>
  <si>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</si>
  <si>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</si>
  <si>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</si>
  <si>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</si>
  <si>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</si>
  <si>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</si>
  <si>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</si>
  <si>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</si>
  <si>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</si>
  <si>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</si>
  <si>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</si>
  <si>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</si>
  <si>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</si>
  <si>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</si>
  <si>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</si>
  <si>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</si>
  <si>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</si>
  <si>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</si>
  <si>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</si>
  <si>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</si>
  <si>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</si>
  <si>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</si>
  <si>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</si>
  <si>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</si>
  <si>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</si>
  <si>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</si>
  <si>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</si>
  <si>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</si>
  <si>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</si>
  <si>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</si>
  <si>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</si>
  <si>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</si>
  <si>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</si>
  <si>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</si>
  <si>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</si>
  <si>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</si>
  <si>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</si>
  <si>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</si>
  <si>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</si>
  <si>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</si>
  <si>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</si>
  <si>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</si>
  <si>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</si>
  <si>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</si>
  <si>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</si>
  <si>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</si>
  <si>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</si>
  <si>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</si>
  <si>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</si>
  <si>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</si>
  <si>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</si>
  <si>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</si>
  <si>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</si>
  <si>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</si>
  <si>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</si>
  <si>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</si>
  <si>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</si>
  <si>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</si>
  <si>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</si>
  <si>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</si>
  <si>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</si>
  <si>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</si>
  <si>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</si>
  <si>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</si>
  <si>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</si>
  <si>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</si>
  <si>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</si>
  <si>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</si>
  <si>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</si>
  <si>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</si>
  <si>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</si>
  <si>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</si>
  <si>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</si>
  <si>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</si>
  <si>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</si>
  <si>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</si>
  <si>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</si>
  <si>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</si>
  <si>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</si>
  <si>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</si>
  <si>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</si>
  <si>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</si>
  <si>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</si>
  <si>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</si>
  <si>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</si>
  <si>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</si>
  <si>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</si>
  <si>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</si>
  <si>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</si>
  <si>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</si>
  <si>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</si>
  <si>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</si>
  <si>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</si>
  <si>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</si>
  <si>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</si>
  <si>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</si>
  <si>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</si>
  <si>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</si>
  <si>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</si>
  <si>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</si>
  <si>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</si>
  <si>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</si>
  <si>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</si>
  <si>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</si>
  <si>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</si>
  <si>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</si>
  <si>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</si>
  <si>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</si>
  <si>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</si>
  <si>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</si>
  <si>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</si>
  <si>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</si>
  <si>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</si>
  <si>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</si>
  <si>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</si>
  <si>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</si>
  <si>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</si>
  <si>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</si>
  <si>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</si>
  <si>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</si>
  <si>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</si>
  <si>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</si>
  <si>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</si>
  <si>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</si>
  <si>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</si>
  <si>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</si>
  <si>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</si>
  <si>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</si>
  <si>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</si>
  <si>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</si>
  <si>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</si>
  <si>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</si>
  <si>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</si>
  <si>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</si>
  <si>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</si>
  <si>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</si>
  <si>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</si>
  <si>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</si>
  <si>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</si>
  <si>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</si>
  <si>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</si>
  <si>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</si>
  <si>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</si>
  <si>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</si>
  <si>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</si>
  <si>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</si>
  <si>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</si>
  <si>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</si>
  <si>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</si>
  <si>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</si>
  <si>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</si>
  <si>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</si>
  <si>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</si>
  <si>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</si>
  <si>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</si>
  <si>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</si>
  <si>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</si>
  <si>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</si>
  <si>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</si>
  <si>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</si>
  <si>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</si>
  <si>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</si>
  <si>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</si>
  <si>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</si>
  <si>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</si>
  <si>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</si>
  <si>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</si>
  <si>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</si>
  <si>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</si>
  <si>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</si>
  <si>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</si>
  <si>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</si>
  <si>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</si>
  <si>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</si>
  <si>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</si>
  <si>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</si>
  <si>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</si>
  <si>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</si>
  <si>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</si>
  <si>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</si>
  <si>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</si>
  <si>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</si>
  <si>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</si>
  <si>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</si>
  <si>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</si>
  <si>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</si>
  <si>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</si>
  <si>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</si>
  <si>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</si>
  <si>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</si>
  <si>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</si>
  <si>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</si>
  <si>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</si>
  <si>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</si>
  <si>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</si>
  <si>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</si>
  <si>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</si>
  <si>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</si>
  <si>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</si>
  <si>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</si>
  <si>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</si>
  <si>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</si>
  <si>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</si>
  <si>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</si>
  <si>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</si>
  <si>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</si>
  <si>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</si>
  <si>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</si>
  <si>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</si>
  <si>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</si>
  <si>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</si>
  <si>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</si>
  <si>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</si>
  <si>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</si>
  <si>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</si>
  <si>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</si>
  <si>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</si>
  <si>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</si>
  <si>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</si>
  <si>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</si>
  <si>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</si>
  <si>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</si>
  <si>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</si>
  <si>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</si>
  <si>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</si>
  <si>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</si>
  <si>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</si>
  <si>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</si>
  <si>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</si>
  <si>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</si>
  <si>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</si>
  <si>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</si>
  <si>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</si>
  <si>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</si>
  <si>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</si>
  <si>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</si>
  <si>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</si>
  <si>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</si>
  <si>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</si>
  <si>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</si>
  <si>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</si>
  <si>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</si>
  <si>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</si>
  <si>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</si>
  <si>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</si>
  <si>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</si>
  <si>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</si>
  <si>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</si>
  <si>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</si>
  <si>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</si>
  <si>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</si>
  <si>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</si>
  <si>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</si>
  <si>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</si>
  <si>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</si>
  <si>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</si>
  <si>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</si>
  <si>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</si>
  <si>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</si>
  <si>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</si>
  <si>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</si>
  <si>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</si>
  <si>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</si>
  <si>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</si>
  <si>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</si>
  <si>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</si>
  <si>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</si>
  <si>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</si>
  <si>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</si>
  <si>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</si>
  <si>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</si>
  <si>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</si>
  <si>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</si>
  <si>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</si>
  <si>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</si>
  <si>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</si>
  <si>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</si>
  <si>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</si>
  <si>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</si>
  <si>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</si>
  <si>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</si>
  <si>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</si>
  <si>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</si>
  <si>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</si>
  <si>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</si>
  <si>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</si>
  <si>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</si>
  <si>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</si>
  <si>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</si>
  <si>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</si>
  <si>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</si>
  <si>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</si>
  <si>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</si>
  <si>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</si>
  <si>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</si>
  <si>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</si>
  <si>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</si>
  <si>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</si>
  <si>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</si>
  <si>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</si>
  <si>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</si>
  <si>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</si>
  <si>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</si>
  <si>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</si>
  <si>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</si>
  <si>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</si>
  <si>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</si>
  <si>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</si>
  <si>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</si>
  <si>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</si>
  <si>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</si>
  <si>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</si>
  <si>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</si>
  <si>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</si>
  <si>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</si>
  <si>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</si>
  <si>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</si>
  <si>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</si>
  <si>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</si>
  <si>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</si>
  <si>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</si>
  <si>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</si>
  <si>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</si>
  <si>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</si>
  <si>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</si>
  <si>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</si>
  <si>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</si>
  <si>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</si>
  <si>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</si>
  <si>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</si>
  <si>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</si>
  <si>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</si>
  <si>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</si>
  <si>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</si>
  <si>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</si>
  <si>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</si>
  <si>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</si>
  <si>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</si>
  <si>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</si>
  <si>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</si>
  <si>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</si>
  <si>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</si>
  <si>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</si>
  <si>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</si>
  <si>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</si>
  <si>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</si>
  <si>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</si>
  <si>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</si>
  <si>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</si>
  <si>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</si>
  <si>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</si>
  <si>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</si>
  <si>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</si>
  <si>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</si>
  <si>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</si>
  <si>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</si>
  <si>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</si>
  <si>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</si>
  <si>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</si>
  <si>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</si>
  <si>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</si>
  <si>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</si>
  <si>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</si>
  <si>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</si>
  <si>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</si>
  <si>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</si>
  <si>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</si>
  <si>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</si>
  <si>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</si>
  <si>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</si>
  <si>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</si>
  <si>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</si>
  <si>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</si>
  <si>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</si>
  <si>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</si>
  <si>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</si>
  <si>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</si>
  <si>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</si>
  <si>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</si>
  <si>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</si>
  <si>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</si>
  <si>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</si>
  <si>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</si>
  <si>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</si>
  <si>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</si>
  <si>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</si>
  <si>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</si>
  <si>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</si>
  <si>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</si>
  <si>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</si>
  <si>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</si>
  <si>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</si>
  <si>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</si>
  <si>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</si>
  <si>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</si>
  <si>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</si>
  <si>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</si>
  <si>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</si>
  <si>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</si>
  <si>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</si>
  <si>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</si>
  <si>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</si>
  <si>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</si>
  <si>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</si>
  <si>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</si>
  <si>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</si>
  <si>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</si>
  <si>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</si>
  <si>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</si>
  <si>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</si>
  <si>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</si>
  <si>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</si>
  <si>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</si>
  <si>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</si>
  <si>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</si>
  <si>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</si>
  <si>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</si>
  <si>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</si>
  <si>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</si>
  <si>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</si>
  <si>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</si>
  <si>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</si>
  <si>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</si>
  <si>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</si>
  <si>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</si>
  <si>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</si>
  <si>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</si>
  <si>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</si>
  <si>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</si>
  <si>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</si>
  <si>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</si>
  <si>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</si>
  <si>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</si>
  <si>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</si>
  <si>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</si>
  <si>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</si>
  <si>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</si>
  <si>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</si>
  <si>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</si>
  <si>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</si>
  <si>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</si>
  <si>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</si>
  <si>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</si>
  <si>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</si>
  <si>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</si>
  <si>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</si>
  <si>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</si>
  <si>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</si>
  <si>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</si>
  <si>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</si>
  <si>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</si>
  <si>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</si>
  <si>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</si>
  <si>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</si>
  <si>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</si>
  <si>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</si>
  <si>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</si>
  <si>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</si>
  <si>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</si>
  <si>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</si>
  <si>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</si>
  <si>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</si>
  <si>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</si>
  <si>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</si>
  <si>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</si>
  <si>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</si>
  <si>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</si>
  <si>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</si>
  <si>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</si>
  <si>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</si>
  <si>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</si>
  <si>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</si>
  <si>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</si>
  <si>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</si>
  <si>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</si>
  <si>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</si>
  <si>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</si>
  <si>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</si>
  <si>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</si>
  <si>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</si>
  <si>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</si>
  <si>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</si>
  <si>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</si>
  <si>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</si>
  <si>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</si>
  <si>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</si>
  <si>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</si>
  <si>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</si>
  <si>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</si>
  <si>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</si>
  <si>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</si>
  <si>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</si>
  <si>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</si>
  <si>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</si>
  <si>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</si>
  <si>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</si>
  <si>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</si>
  <si>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</si>
  <si>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</si>
  <si>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</si>
  <si>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</si>
  <si>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</si>
  <si>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</si>
  <si>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</si>
  <si>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</si>
  <si>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</si>
  <si>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</si>
  <si>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</si>
  <si>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</si>
  <si>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</si>
  <si>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</si>
  <si>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</si>
  <si>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</si>
  <si>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</si>
  <si>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</si>
  <si>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</si>
  <si>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</si>
  <si>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</si>
  <si>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</si>
  <si>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</si>
  <si>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</si>
  <si>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</si>
  <si>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</si>
  <si>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</si>
  <si>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</si>
  <si>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</si>
  <si>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</si>
  <si>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</si>
  <si>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</si>
  <si>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</si>
  <si>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</si>
  <si>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</si>
  <si>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</si>
  <si>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</si>
  <si>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</si>
  <si>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</si>
  <si>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</si>
  <si>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</si>
  <si>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</si>
  <si>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</si>
  <si>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</si>
  <si>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</si>
  <si>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</si>
  <si>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</si>
  <si>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</si>
  <si>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</si>
  <si>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</si>
  <si>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</si>
  <si>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</si>
  <si>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</si>
  <si>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</si>
  <si>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</si>
  <si>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</si>
  <si>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</si>
  <si>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</si>
  <si>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</si>
  <si>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</si>
  <si>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</si>
  <si>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</si>
  <si>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</si>
  <si>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</si>
  <si>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</si>
  <si>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</si>
  <si>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</si>
  <si>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</si>
  <si>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</si>
  <si>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</si>
  <si>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</si>
  <si>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</si>
  <si>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</si>
  <si>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</si>
  <si>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</si>
  <si>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</si>
  <si>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</si>
  <si>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</si>
  <si>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</si>
  <si>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</si>
  <si>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</si>
  <si>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</si>
  <si>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</si>
  <si>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</si>
  <si>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</si>
  <si>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</si>
  <si>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</si>
  <si>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</si>
  <si>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</si>
  <si>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</si>
  <si>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</si>
  <si>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</si>
  <si>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</si>
  <si>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</si>
  <si>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</si>
  <si>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</si>
  <si>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</si>
  <si>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</si>
  <si>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</si>
  <si>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</si>
  <si>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</si>
  <si>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</si>
  <si>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</si>
  <si>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</si>
  <si>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</si>
  <si>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</si>
  <si>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</si>
  <si>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</si>
  <si>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</si>
  <si>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</si>
  <si>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</si>
  <si>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</si>
  <si>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</si>
  <si>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</si>
  <si>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</si>
  <si>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</si>
  <si>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</si>
  <si>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</si>
  <si>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</si>
  <si>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</si>
  <si>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</si>
  <si>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</si>
  <si>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</si>
  <si>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</si>
  <si>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</si>
  <si>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</si>
  <si>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</si>
  <si>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</si>
  <si>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</si>
  <si>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</si>
  <si>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</si>
  <si>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</si>
  <si>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</si>
  <si>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</si>
  <si>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</si>
  <si>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</si>
  <si>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</si>
  <si>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</si>
  <si>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</si>
  <si>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</si>
  <si>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</si>
  <si>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</si>
  <si>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</si>
  <si>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</si>
  <si>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</si>
  <si>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</si>
  <si>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</si>
  <si>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</si>
  <si>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</si>
  <si>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</si>
  <si>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</si>
  <si>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</si>
  <si>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</si>
  <si>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</si>
  <si>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</si>
  <si>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</si>
  <si>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</si>
  <si>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</si>
  <si>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</si>
  <si>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</si>
  <si>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</si>
  <si>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</si>
  <si>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</si>
  <si>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</si>
  <si>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</si>
  <si>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</si>
  <si>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</si>
  <si>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</si>
  <si>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</si>
  <si>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</si>
  <si>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</si>
  <si>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</si>
  <si>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</si>
  <si>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</si>
  <si>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</si>
  <si>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</si>
  <si>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</si>
  <si>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</si>
  <si>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</si>
  <si>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</si>
  <si>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</si>
  <si>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</si>
  <si>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</si>
  <si>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</si>
  <si>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</si>
  <si>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</si>
  <si>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</si>
  <si>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</si>
  <si>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</si>
  <si>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</si>
  <si>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</si>
  <si>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</si>
  <si>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</si>
  <si>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</si>
  <si>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</si>
  <si>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</si>
  <si>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</si>
  <si>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</si>
  <si>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</si>
  <si>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</si>
  <si>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</si>
  <si>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</si>
  <si>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</si>
  <si>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</si>
  <si>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</si>
  <si>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</si>
  <si>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</si>
  <si>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</si>
  <si>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</si>
  <si>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</si>
  <si>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</si>
  <si>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</si>
  <si>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</si>
  <si>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</si>
  <si>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</si>
  <si>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</si>
  <si>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</si>
  <si>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</si>
  <si>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</si>
  <si>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</si>
  <si>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</si>
  <si>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</si>
  <si>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</si>
  <si>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</si>
  <si>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</si>
  <si>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</si>
  <si>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</si>
  <si>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</si>
  <si>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</si>
  <si>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</si>
  <si>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</si>
  <si>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</si>
  <si>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</si>
  <si>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</si>
  <si>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</si>
  <si>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</si>
  <si>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</si>
  <si>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</si>
  <si>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</si>
  <si>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</si>
  <si>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</si>
  <si>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</si>
  <si>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</si>
  <si>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</si>
  <si>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</si>
  <si>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</si>
  <si>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</si>
  <si>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</si>
  <si>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</si>
  <si>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</si>
  <si>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</si>
  <si>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</si>
  <si>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</si>
  <si>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</si>
  <si>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</si>
  <si>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</si>
  <si>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</si>
  <si>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</si>
  <si>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</si>
  <si>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</si>
  <si>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</si>
  <si>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</si>
  <si>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</si>
  <si>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</si>
  <si>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</si>
  <si>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</si>
  <si>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</si>
  <si>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</si>
  <si>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</si>
  <si>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</si>
  <si>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</si>
  <si>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</si>
  <si>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</si>
  <si>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</si>
  <si>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</si>
  <si>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</si>
  <si>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</si>
  <si>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</si>
  <si>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</si>
  <si>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</si>
  <si>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</si>
  <si>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</si>
  <si>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</si>
  <si>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</si>
  <si>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</si>
  <si>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</si>
  <si>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</si>
  <si>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</si>
  <si>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</si>
  <si>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</si>
  <si>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</si>
  <si>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</si>
  <si>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</si>
  <si>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</si>
  <si>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</si>
  <si>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</si>
  <si>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</si>
  <si>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</si>
  <si>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</si>
  <si>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</si>
  <si>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</si>
  <si>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</si>
  <si>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</si>
  <si>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</si>
  <si>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</si>
  <si>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</si>
  <si>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</si>
  <si>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</si>
  <si>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</si>
  <si>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</si>
  <si>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</si>
  <si>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</si>
  <si>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</si>
  <si>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</si>
  <si>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</si>
  <si>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</si>
  <si>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</si>
  <si>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</si>
  <si>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</si>
  <si>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</si>
  <si>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</si>
  <si>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</si>
  <si>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</si>
  <si>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</si>
  <si>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</si>
  <si>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</si>
  <si>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</si>
  <si>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</si>
  <si>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</si>
  <si>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</si>
  <si>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</si>
  <si>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</si>
  <si>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</si>
  <si>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</si>
  <si>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</si>
  <si>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</si>
  <si>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</si>
  <si>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</si>
  <si>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</si>
  <si>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</si>
  <si>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</si>
  <si>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</si>
  <si>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</si>
  <si>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</si>
  <si>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</si>
  <si>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</si>
  <si>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</si>
  <si>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</si>
  <si>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</si>
  <si>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</si>
  <si>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</si>
  <si>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</si>
  <si>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</si>
  <si>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</si>
  <si>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</si>
  <si>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</si>
  <si>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</si>
  <si>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</si>
  <si>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</si>
  <si>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</si>
  <si>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</si>
  <si>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</si>
  <si>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</si>
  <si>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</si>
  <si>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</si>
  <si>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</si>
  <si>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</si>
  <si>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</si>
  <si>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</si>
  <si>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</si>
  <si>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</si>
  <si>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</si>
  <si>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</si>
  <si>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</si>
  <si>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</si>
  <si>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</si>
  <si>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</si>
  <si>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</si>
  <si>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</si>
  <si>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</si>
  <si>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</si>
  <si>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</si>
  <si>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</si>
  <si>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</si>
  <si>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</si>
  <si>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</si>
  <si>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</si>
  <si>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</si>
  <si>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</si>
  <si>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</si>
  <si>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</si>
  <si>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</si>
  <si>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</si>
  <si>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</si>
  <si>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</si>
  <si>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</si>
  <si>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</si>
  <si>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</si>
  <si>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</si>
  <si>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</si>
  <si>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</si>
  <si>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</si>
  <si>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</si>
  <si>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</si>
  <si>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</si>
  <si>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</si>
  <si>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</si>
  <si>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</si>
  <si>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</si>
  <si>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</si>
  <si>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</si>
  <si>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</si>
  <si>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</si>
  <si>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</si>
  <si>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</si>
  <si>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</si>
  <si>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</si>
  <si>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</si>
  <si>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</si>
  <si>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</si>
  <si>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</si>
  <si>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</si>
  <si>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</si>
  <si>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</si>
  <si>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</si>
  <si>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</si>
  <si>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</si>
  <si>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</si>
  <si>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</si>
  <si>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</si>
  <si>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</si>
  <si>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</si>
  <si>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</si>
  <si>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</si>
  <si>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</si>
  <si>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</si>
  <si>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</si>
  <si>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</si>
  <si>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</si>
  <si>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</si>
  <si>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</si>
  <si>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</si>
  <si>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</si>
  <si>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</si>
  <si>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</si>
  <si>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</si>
  <si>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</si>
  <si>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</si>
  <si>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</si>
  <si>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</si>
  <si>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</si>
  <si>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</si>
  <si>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</si>
  <si>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</si>
  <si>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</si>
  <si>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</si>
  <si>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</si>
  <si>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</si>
  <si>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</si>
  <si>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</si>
  <si>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</si>
  <si>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</si>
  <si>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</si>
  <si>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</si>
  <si>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</si>
  <si>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</si>
  <si>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</si>
  <si>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</si>
  <si>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</si>
  <si>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</si>
  <si>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</si>
  <si>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</si>
  <si>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</si>
  <si>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</si>
  <si>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</si>
  <si>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</si>
  <si>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</si>
  <si>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</si>
  <si>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</si>
  <si>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</si>
  <si>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</si>
  <si>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</si>
  <si>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</si>
  <si>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</si>
  <si>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</si>
  <si>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</si>
  <si>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</si>
  <si>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</si>
  <si>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</si>
  <si>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</si>
  <si>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</si>
  <si>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</si>
  <si>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</si>
  <si>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</si>
  <si>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</si>
  <si>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</si>
  <si>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</si>
  <si>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</si>
  <si>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</si>
  <si>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</si>
  <si>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</si>
  <si>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</si>
  <si>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</si>
  <si>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</si>
  <si>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</si>
  <si>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</si>
  <si>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</si>
  <si>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</si>
  <si>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</si>
  <si>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</si>
  <si>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</si>
  <si>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</si>
  <si>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</si>
  <si>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</si>
  <si>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</si>
  <si>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</si>
  <si>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</si>
  <si>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</si>
  <si>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</si>
  <si>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</si>
  <si>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</si>
  <si>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</si>
  <si>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</si>
  <si>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</si>
  <si>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</si>
  <si>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</si>
  <si>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</si>
  <si>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</si>
  <si>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</si>
  <si>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</si>
  <si>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</si>
  <si>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</si>
  <si>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</si>
  <si>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</si>
  <si>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</si>
  <si>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</si>
  <si>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</si>
  <si>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</si>
  <si>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</si>
  <si>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</si>
  <si>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</si>
  <si>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</si>
  <si>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</si>
  <si>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</si>
  <si>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</si>
  <si>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</si>
  <si>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</si>
  <si>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</si>
  <si>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</si>
  <si>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</si>
  <si>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</si>
  <si>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</si>
  <si>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</si>
  <si>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</si>
  <si>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</si>
  <si>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</si>
  <si>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</si>
  <si>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</si>
  <si>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</si>
  <si>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</si>
  <si>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</si>
  <si>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</si>
  <si>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</si>
  <si>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</si>
  <si>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</si>
  <si>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</si>
  <si>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</si>
  <si>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</si>
  <si>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</si>
  <si>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</si>
  <si>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</si>
  <si>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</si>
  <si>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</si>
  <si>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</si>
  <si>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</si>
  <si>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</si>
  <si>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</si>
  <si>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</si>
  <si>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</si>
  <si>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</si>
  <si>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</si>
  <si>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</si>
  <si>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</si>
  <si>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</si>
  <si>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</si>
  <si>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</si>
  <si>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</si>
  <si>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</si>
  <si>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</si>
  <si>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</si>
  <si>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</si>
  <si>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</si>
  <si>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</si>
  <si>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</si>
  <si>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</si>
  <si>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</si>
  <si>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</si>
  <si>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</si>
  <si>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</si>
  <si>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</si>
  <si>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</si>
  <si>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</si>
  <si>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</si>
  <si>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</si>
  <si>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</si>
  <si>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</si>
  <si>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</si>
  <si>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</si>
  <si>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</si>
  <si>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</si>
  <si>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</si>
  <si>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</si>
  <si>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</si>
  <si>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</si>
  <si>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</si>
  <si>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</si>
  <si>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</si>
  <si>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</si>
  <si>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</si>
  <si>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</si>
  <si>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</si>
  <si>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</si>
  <si>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</si>
  <si>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</si>
  <si>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</si>
  <si>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</si>
  <si>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</si>
  <si>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</si>
  <si>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</si>
  <si>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</si>
  <si>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</si>
  <si>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</si>
  <si>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</si>
  <si>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</si>
  <si>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</si>
  <si>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</si>
  <si>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</si>
  <si>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</si>
  <si>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</si>
  <si>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</si>
  <si>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</si>
  <si>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</si>
  <si>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</si>
  <si>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</si>
  <si>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</si>
  <si>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</si>
  <si>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</si>
  <si>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</si>
  <si>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</si>
  <si>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</si>
  <si>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</si>
  <si>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</si>
  <si>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</si>
  <si>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</si>
  <si>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</si>
  <si>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</si>
  <si>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</si>
  <si>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</si>
  <si>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</si>
  <si>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</si>
  <si>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</si>
  <si>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</si>
  <si>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</si>
  <si>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</si>
  <si>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</si>
  <si>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</si>
  <si>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</si>
  <si>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</si>
  <si>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</si>
  <si>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</si>
  <si>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</si>
  <si>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</si>
  <si>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</si>
  <si>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</si>
  <si>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</si>
  <si>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</si>
  <si>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</si>
  <si>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</si>
  <si>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</si>
  <si>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</si>
  <si>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</si>
  <si>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</si>
  <si>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</si>
  <si>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</si>
  <si>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</si>
  <si>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</si>
  <si>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</si>
  <si>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</si>
  <si>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</si>
  <si>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</si>
  <si>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</si>
  <si>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</si>
  <si>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</si>
  <si>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</si>
  <si>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</si>
  <si>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</si>
  <si>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</si>
  <si>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</si>
  <si>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</si>
  <si>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</si>
  <si>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</si>
  <si>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</si>
  <si>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</si>
  <si>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</si>
  <si>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</si>
  <si>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</si>
  <si>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</si>
  <si>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</si>
  <si>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</si>
  <si>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</si>
  <si>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</si>
  <si>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</si>
  <si>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</si>
  <si>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</si>
  <si>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</si>
  <si>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</si>
  <si>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</si>
  <si>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</si>
  <si>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</si>
  <si>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</si>
  <si>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</si>
  <si>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</si>
  <si>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</si>
  <si>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</si>
  <si>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</si>
  <si>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</si>
  <si>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</si>
  <si>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</si>
  <si>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</si>
  <si>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</si>
  <si>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</si>
  <si>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</si>
  <si>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</si>
  <si>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</si>
  <si>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</si>
  <si>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</si>
  <si>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</si>
  <si>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</si>
  <si>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</si>
  <si>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</si>
  <si>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</si>
  <si>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</si>
  <si>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</si>
  <si>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</si>
  <si>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</si>
  <si>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</si>
  <si>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</si>
  <si>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</si>
  <si>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</si>
  <si>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</si>
  <si>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</si>
  <si>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</si>
  <si>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</si>
  <si>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</si>
  <si>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</si>
  <si>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</si>
  <si>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</si>
  <si>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</si>
  <si>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</si>
  <si>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</si>
  <si>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</si>
  <si>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</si>
  <si>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</si>
  <si>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</si>
  <si>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</si>
  <si>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</si>
  <si>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</si>
  <si>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</si>
  <si>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</si>
  <si>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</si>
  <si>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</si>
  <si>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</si>
  <si>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</si>
  <si>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</si>
  <si>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</si>
  <si>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</si>
  <si>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</si>
  <si>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</si>
  <si>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</si>
  <si>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</si>
  <si>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</si>
  <si>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</si>
  <si>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</si>
  <si>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</si>
  <si>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</si>
  <si>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</si>
  <si>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</si>
  <si>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</si>
  <si>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</si>
  <si>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</si>
  <si>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</si>
  <si>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</si>
  <si>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</si>
  <si>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</si>
  <si>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</si>
  <si>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</si>
  <si>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</si>
  <si>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</si>
  <si>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</si>
  <si>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</si>
  <si>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</si>
  <si>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</si>
  <si>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</si>
  <si>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</si>
  <si>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</si>
  <si>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</si>
  <si>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</si>
  <si>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</si>
  <si>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</si>
  <si>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</si>
  <si>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</si>
  <si>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</si>
  <si>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</si>
  <si>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</si>
  <si>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</si>
  <si>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</si>
  <si>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</si>
  <si>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</si>
  <si>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</si>
  <si>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</si>
  <si>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</si>
  <si>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</si>
  <si>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</si>
  <si>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</si>
  <si>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</si>
  <si>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</si>
  <si>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</si>
  <si>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</si>
  <si>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</si>
  <si>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</si>
  <si>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</si>
  <si>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</si>
  <si>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</si>
  <si>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</si>
  <si>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</si>
  <si>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</si>
  <si>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</si>
  <si>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</si>
  <si>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</si>
  <si>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</si>
  <si>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</si>
  <si>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</si>
  <si>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</si>
  <si>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</si>
  <si>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</si>
  <si>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</si>
  <si>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</si>
  <si>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</si>
  <si>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</si>
  <si>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</si>
  <si>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</si>
  <si>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</si>
  <si>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</si>
  <si>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</si>
  <si>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</si>
  <si>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</si>
  <si>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</si>
  <si>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</si>
  <si>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</si>
  <si>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</si>
  <si>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</si>
  <si>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</si>
  <si>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</si>
  <si>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</si>
  <si>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</si>
  <si>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</si>
  <si>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</si>
  <si>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</si>
  <si>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</si>
  <si>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</si>
  <si>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</si>
  <si>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</si>
  <si>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</si>
  <si>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</si>
  <si>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</si>
  <si>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</si>
  <si>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</si>
  <si>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</si>
  <si>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</si>
  <si>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</si>
  <si>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</si>
  <si>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</si>
  <si>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</si>
  <si>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</si>
  <si>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</si>
  <si>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</si>
  <si>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</si>
  <si>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</si>
  <si>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</si>
  <si>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</si>
  <si>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</si>
  <si>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</si>
  <si>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</si>
  <si>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</si>
  <si>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</si>
  <si>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</si>
  <si>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</si>
  <si>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</si>
  <si>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</si>
  <si>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</si>
  <si>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</si>
  <si>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</si>
  <si>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</si>
  <si>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</si>
  <si>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</si>
  <si>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</si>
  <si>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</si>
  <si>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</si>
  <si>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</si>
  <si>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</si>
  <si>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</si>
  <si>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</si>
  <si>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</si>
  <si>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</si>
  <si>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</si>
  <si>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</si>
  <si>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</si>
  <si>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</si>
  <si>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</si>
  <si>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</si>
  <si>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</si>
  <si>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</si>
  <si>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</si>
  <si>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</si>
  <si>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</si>
  <si>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</si>
  <si>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</si>
  <si>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</si>
  <si>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</si>
  <si>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</si>
  <si>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</si>
  <si>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</si>
  <si>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</si>
  <si>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</si>
  <si>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</si>
  <si>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</si>
  <si>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</si>
  <si>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</si>
  <si>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</si>
  <si>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</si>
  <si>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</si>
  <si>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</si>
  <si>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</si>
  <si>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</si>
  <si>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</si>
  <si>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</si>
  <si>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</si>
  <si>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</si>
  <si>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</si>
  <si>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</si>
  <si>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</si>
  <si>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</si>
  <si>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</si>
  <si>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</si>
  <si>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</si>
  <si>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</si>
  <si>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</si>
  <si>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</si>
  <si>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</si>
  <si>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</si>
  <si>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</si>
  <si>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</si>
  <si>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</si>
  <si>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</si>
  <si>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</si>
  <si>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</si>
  <si>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</si>
  <si>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</si>
  <si>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</si>
  <si>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</si>
  <si>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</si>
  <si>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</si>
  <si>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</si>
  <si>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</si>
  <si>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</si>
  <si>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</si>
  <si>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</si>
  <si>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</si>
  <si>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</si>
  <si>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</si>
  <si>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</si>
  <si>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</si>
  <si>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</si>
  <si>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</si>
  <si>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</si>
  <si>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</si>
  <si>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</si>
  <si>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</si>
  <si>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</si>
  <si>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</si>
  <si>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</si>
  <si>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</si>
  <si>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</si>
  <si>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</si>
  <si>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</si>
  <si>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</si>
  <si>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</si>
  <si>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</si>
  <si>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</si>
  <si>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</si>
  <si>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</si>
  <si>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</si>
  <si>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</si>
  <si>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</si>
  <si>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</si>
  <si>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</si>
  <si>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</si>
  <si>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</si>
  <si>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</si>
  <si>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</si>
  <si>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</si>
  <si>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</si>
  <si>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</si>
  <si>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</si>
  <si>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</si>
  <si>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</si>
  <si>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</si>
  <si>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</si>
  <si>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</si>
  <si>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</si>
  <si>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</si>
  <si>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</si>
  <si>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</si>
  <si>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</si>
  <si>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</si>
  <si>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</si>
  <si>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</si>
  <si>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</si>
  <si>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</si>
  <si>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</si>
  <si>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</si>
  <si>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</si>
  <si>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</si>
  <si>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</si>
  <si>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</si>
  <si>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</si>
  <si>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</si>
  <si>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</si>
  <si>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</si>
  <si>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</si>
  <si>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</si>
  <si>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</si>
  <si>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</si>
  <si>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</si>
  <si>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</si>
  <si>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</si>
  <si>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</si>
  <si>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</si>
  <si>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</si>
  <si>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</si>
  <si>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</si>
  <si>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</si>
  <si>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</si>
  <si>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</si>
  <si>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</si>
  <si>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</si>
  <si>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</si>
  <si>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</si>
  <si>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</si>
  <si>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</si>
  <si>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</si>
  <si>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</si>
  <si>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</si>
  <si>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</si>
  <si>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</si>
  <si>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</si>
  <si>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</si>
  <si>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</si>
  <si>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</si>
  <si>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</si>
  <si>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</si>
  <si>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</si>
  <si>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</si>
  <si>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</si>
  <si>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</si>
  <si>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</si>
  <si>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</si>
  <si>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</si>
  <si>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</si>
  <si>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</si>
  <si>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</si>
  <si>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</si>
  <si>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</si>
  <si>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</si>
  <si>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</si>
  <si>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</si>
  <si>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</si>
  <si>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</si>
  <si>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</si>
  <si>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</si>
  <si>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</si>
  <si>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</si>
  <si>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</si>
  <si>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</si>
  <si>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</si>
  <si>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</si>
  <si>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</si>
  <si>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</si>
  <si>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</si>
  <si>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</si>
  <si>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</si>
  <si>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</si>
  <si>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</si>
  <si>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</si>
  <si>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</si>
  <si>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</si>
  <si>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</si>
  <si>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</si>
  <si>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</si>
  <si>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</si>
  <si>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</si>
  <si>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</si>
  <si>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</si>
  <si>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</si>
  <si>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</si>
  <si>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</si>
  <si>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</si>
  <si>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</si>
  <si>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</si>
  <si>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</si>
  <si>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</si>
  <si>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</si>
  <si>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</si>
  <si>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</si>
  <si>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</si>
  <si>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</si>
  <si>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</si>
  <si>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</si>
  <si>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</si>
  <si>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</si>
  <si>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</si>
  <si>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</si>
  <si>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</si>
  <si>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</si>
  <si>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</si>
  <si>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</si>
  <si>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</si>
  <si>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</si>
  <si>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</si>
  <si>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</si>
  <si>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</si>
  <si>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</si>
  <si>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</si>
  <si>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</si>
  <si>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</si>
  <si>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</si>
  <si>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</si>
  <si>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</si>
  <si>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</si>
  <si>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</si>
  <si>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</si>
  <si>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</si>
  <si>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</si>
  <si>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</si>
  <si>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</si>
  <si>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</si>
  <si>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</si>
  <si>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</si>
  <si>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</si>
  <si>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</si>
  <si>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</si>
  <si>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</si>
  <si>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</si>
  <si>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</si>
  <si>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</si>
  <si>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</si>
  <si>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</si>
  <si>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</si>
  <si>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</si>
  <si>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</si>
  <si>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</si>
  <si>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</si>
  <si>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</si>
  <si>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</si>
  <si>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</si>
  <si>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</si>
  <si>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</si>
  <si>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</si>
  <si>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</si>
  <si>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</si>
  <si>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</si>
  <si>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</si>
  <si>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</si>
  <si>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</si>
  <si>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</si>
  <si>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</si>
  <si>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</si>
  <si>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</si>
  <si>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</si>
  <si>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</si>
  <si>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</si>
  <si>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</si>
  <si>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</si>
  <si>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</si>
  <si>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</si>
  <si>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</si>
  <si>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</si>
  <si>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</si>
  <si>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</si>
  <si>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</si>
  <si>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</si>
  <si>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</si>
  <si>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</si>
  <si>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</si>
  <si>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</si>
  <si>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</si>
  <si>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</si>
  <si>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</si>
  <si>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</si>
  <si>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</si>
  <si>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</si>
  <si>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</si>
  <si>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</si>
  <si>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</si>
  <si>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</si>
  <si>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</si>
  <si>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</si>
  <si>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</si>
  <si>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</si>
  <si>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</si>
  <si>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</si>
  <si>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</si>
  <si>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</si>
  <si>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</si>
  <si>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</si>
  <si>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</si>
  <si>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</si>
  <si>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</si>
  <si>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</si>
  <si>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</si>
  <si>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</si>
  <si>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</si>
  <si>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</si>
  <si>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</si>
  <si>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</si>
  <si>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</si>
  <si>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</si>
  <si>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</si>
  <si>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</si>
  <si>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</si>
  <si>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</si>
  <si>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</si>
  <si>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</si>
  <si>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</si>
  <si>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</si>
  <si>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</si>
  <si>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</si>
  <si>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</si>
  <si>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</si>
  <si>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</si>
  <si>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</si>
  <si>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</si>
  <si>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</si>
  <si>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</si>
  <si>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</si>
  <si>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</si>
  <si>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</si>
  <si>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</si>
  <si>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</si>
  <si>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</si>
  <si>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</si>
  <si>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</si>
  <si>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</si>
  <si>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</si>
  <si>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</si>
  <si>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</si>
  <si>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</si>
  <si>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</si>
  <si>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</si>
  <si>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</si>
  <si>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</si>
  <si>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</si>
  <si>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</si>
  <si>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</si>
  <si>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</si>
  <si>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</si>
  <si>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</si>
  <si>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</si>
  <si>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</si>
  <si>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</si>
  <si>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</si>
  <si>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</si>
  <si>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</si>
  <si>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</si>
  <si>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</si>
  <si>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</si>
  <si>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</si>
  <si>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</si>
  <si>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</si>
  <si>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</si>
  <si>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</si>
  <si>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</si>
  <si>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</si>
  <si>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</si>
  <si>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</si>
  <si>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</si>
  <si>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</si>
  <si>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</si>
  <si>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</si>
  <si>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</si>
  <si>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</si>
  <si>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</si>
  <si>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</si>
  <si>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</si>
  <si>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</si>
  <si>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</si>
  <si>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</si>
  <si>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</si>
  <si>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</si>
  <si>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</si>
  <si>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</si>
  <si>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</si>
  <si>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</si>
  <si>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</si>
  <si>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</si>
  <si>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</si>
  <si>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</si>
  <si>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</si>
  <si>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</si>
  <si>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</si>
  <si>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</si>
  <si>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</si>
  <si>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</si>
  <si>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</si>
  <si>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</si>
  <si>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</si>
  <si>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</si>
  <si>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</si>
  <si>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</si>
  <si>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</si>
  <si>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</si>
  <si>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</si>
  <si>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</si>
  <si>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</si>
  <si>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</si>
  <si>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</si>
  <si>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</si>
  <si>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</si>
  <si>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</si>
  <si>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</si>
  <si>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</si>
  <si>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</si>
  <si>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</si>
  <si>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</si>
  <si>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</si>
  <si>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</si>
  <si>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</si>
  <si>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</si>
  <si>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</si>
  <si>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</si>
  <si>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</si>
  <si>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</si>
  <si>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</si>
  <si>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</si>
  <si>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</si>
  <si>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</si>
  <si>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</si>
  <si>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</si>
  <si>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</si>
  <si>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</si>
  <si>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</si>
  <si>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</si>
  <si>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</si>
  <si>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</si>
  <si>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</si>
  <si>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</si>
  <si>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</si>
  <si>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</si>
  <si>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</si>
  <si>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</si>
  <si>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</si>
  <si>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</si>
  <si>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</si>
  <si>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</si>
  <si>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</si>
  <si>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</si>
  <si>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</si>
  <si>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</si>
  <si>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</si>
  <si>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</si>
  <si>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</si>
  <si>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</si>
  <si>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</si>
  <si>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</si>
  <si>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</si>
  <si>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</si>
  <si>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</si>
  <si>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</si>
  <si>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</si>
  <si>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</si>
  <si>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</si>
  <si>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</si>
  <si>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</si>
  <si>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</si>
  <si>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</si>
  <si>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</si>
  <si>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</si>
  <si>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</si>
  <si>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</si>
  <si>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</si>
  <si>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</si>
  <si>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</si>
  <si>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</si>
  <si>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</si>
  <si>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</si>
  <si>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</si>
  <si>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</si>
  <si>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</si>
  <si>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</si>
  <si>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</si>
  <si>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</si>
  <si>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</si>
  <si>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</si>
  <si>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</si>
  <si>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</si>
  <si>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</si>
  <si>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</si>
  <si>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</si>
  <si>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</si>
  <si>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</si>
  <si>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</si>
  <si>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</si>
  <si>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</si>
  <si>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</si>
  <si>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</si>
  <si>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</si>
  <si>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</si>
  <si>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</si>
  <si>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</si>
  <si>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</si>
  <si>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</si>
  <si>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</si>
  <si>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</si>
  <si>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</si>
  <si>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</si>
  <si>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</si>
  <si>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</si>
  <si>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</si>
  <si>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</si>
  <si>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</si>
  <si>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</si>
  <si>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</si>
  <si>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</si>
  <si>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</si>
  <si>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</si>
  <si>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</si>
  <si>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</si>
  <si>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</si>
  <si>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</si>
  <si>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</si>
  <si>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</si>
  <si>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</si>
  <si>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</si>
  <si>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</si>
  <si>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</si>
  <si>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</si>
  <si>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</si>
  <si>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</si>
  <si>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</si>
  <si>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</si>
  <si>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</si>
  <si>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</si>
  <si>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</si>
  <si>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</si>
  <si>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</si>
  <si>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</si>
  <si>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</si>
  <si>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</si>
  <si>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</si>
  <si>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</si>
  <si>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</si>
  <si>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</si>
  <si>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</si>
  <si>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</si>
  <si>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</si>
  <si>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</si>
  <si>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</si>
  <si>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</si>
  <si>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</si>
  <si>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</si>
  <si>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</si>
  <si>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</si>
  <si>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</si>
  <si>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</si>
  <si>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</si>
  <si>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</si>
  <si>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</si>
  <si>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</si>
  <si>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</si>
  <si>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</si>
  <si>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</si>
  <si>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</si>
  <si>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</si>
  <si>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</si>
  <si>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</si>
  <si>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</si>
  <si>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</si>
  <si>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</si>
  <si>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</si>
  <si>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</si>
  <si>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</si>
  <si>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</si>
  <si>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</si>
  <si>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</si>
  <si>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</si>
  <si>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</si>
  <si>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</si>
  <si>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</si>
  <si>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</si>
  <si>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</si>
  <si>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</si>
  <si>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</si>
  <si>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</si>
  <si>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</si>
  <si>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</si>
  <si>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</si>
  <si>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</si>
  <si>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</si>
  <si>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</si>
  <si>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</si>
  <si>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</si>
  <si>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</si>
  <si>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</si>
  <si>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</si>
  <si>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</si>
  <si>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</si>
  <si>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</si>
  <si>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</si>
  <si>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</si>
  <si>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</si>
  <si>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</si>
  <si>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</si>
  <si>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</si>
  <si>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</si>
  <si>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</si>
  <si>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</si>
  <si>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</si>
  <si>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</si>
  <si>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</si>
  <si>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</si>
  <si>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</si>
  <si>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</si>
  <si>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</si>
  <si>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</si>
  <si>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</si>
  <si>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</si>
  <si>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</si>
  <si>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</si>
  <si>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</si>
  <si>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</si>
  <si>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</si>
  <si>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</si>
  <si>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</si>
  <si>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</si>
  <si>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</si>
  <si>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</si>
  <si>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</si>
  <si>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</si>
  <si>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</si>
  <si>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</si>
  <si>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</si>
  <si>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</si>
  <si>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</si>
  <si>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</si>
  <si>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</si>
  <si>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</si>
  <si>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</si>
  <si>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</si>
  <si>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</si>
  <si>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</si>
  <si>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</si>
  <si>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</si>
  <si>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</si>
  <si>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</si>
  <si>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</si>
  <si>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</si>
  <si>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</si>
  <si>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</si>
  <si>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</si>
  <si>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</si>
  <si>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</si>
  <si>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</si>
  <si>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</si>
  <si>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</si>
  <si>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</si>
  <si>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</si>
  <si>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</si>
  <si>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</si>
  <si>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</si>
  <si>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</si>
  <si>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</si>
  <si>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</si>
  <si>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</si>
  <si>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</si>
  <si>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</si>
  <si>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</si>
  <si>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</si>
  <si>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</si>
  <si>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</si>
  <si>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</si>
  <si>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</si>
  <si>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</si>
  <si>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</si>
  <si>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</si>
  <si>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</si>
  <si>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</si>
  <si>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</si>
  <si>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</si>
  <si>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</si>
  <si>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</si>
  <si>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</si>
  <si>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</si>
  <si>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</si>
  <si>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</si>
  <si>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</si>
  <si>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</si>
  <si>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</si>
  <si>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</si>
  <si>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</si>
  <si>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</si>
  <si>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</si>
  <si>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</si>
  <si>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</si>
  <si>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</si>
  <si>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</si>
  <si>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</si>
  <si>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</si>
  <si>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</si>
  <si>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</si>
  <si>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</si>
  <si>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</si>
  <si>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</si>
  <si>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</si>
  <si>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</si>
  <si>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</si>
  <si>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</si>
  <si>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</si>
  <si>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</si>
  <si>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</si>
  <si>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</si>
  <si>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</si>
  <si>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</si>
  <si>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</si>
  <si>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</si>
  <si>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</si>
  <si>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</si>
  <si>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</si>
  <si>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</si>
  <si>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</si>
  <si>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</si>
  <si>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</si>
  <si>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</si>
  <si>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</si>
  <si>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</si>
  <si>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</si>
  <si>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</si>
  <si>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</si>
  <si>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</si>
  <si>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</si>
  <si>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</si>
  <si>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</si>
  <si>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</si>
  <si>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</si>
  <si>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</si>
  <si>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</si>
  <si>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</si>
  <si>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</si>
  <si>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</si>
  <si>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</si>
  <si>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</si>
  <si>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</si>
  <si>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</si>
  <si>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</si>
  <si>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</si>
  <si>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</si>
  <si>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</si>
  <si>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</si>
  <si>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</si>
  <si>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</si>
  <si>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</si>
  <si>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</si>
  <si>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</si>
  <si>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</si>
  <si>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</si>
  <si>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</si>
  <si>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</si>
  <si>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</si>
  <si>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</si>
  <si>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</si>
  <si>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</si>
  <si>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</si>
  <si>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</si>
  <si>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</si>
  <si>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</si>
  <si>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</si>
  <si>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</si>
  <si>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</si>
  <si>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</si>
  <si>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</si>
  <si>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</si>
  <si>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</si>
  <si>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</si>
  <si>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</si>
  <si>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</si>
  <si>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</si>
  <si>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</si>
  <si>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</si>
  <si>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</si>
  <si>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</si>
  <si>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</si>
  <si>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</si>
  <si>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</si>
  <si>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</si>
  <si>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</si>
  <si>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</si>
  <si>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</si>
  <si>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</si>
  <si>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</si>
  <si>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</si>
  <si>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</si>
  <si>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</si>
  <si>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</si>
  <si>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</si>
  <si>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</si>
  <si>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</si>
  <si>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</si>
  <si>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</si>
  <si>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</si>
  <si>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</si>
  <si>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</si>
  <si>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</si>
  <si>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</si>
  <si>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</si>
  <si>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</si>
  <si>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</si>
  <si>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</si>
  <si>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</si>
  <si>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</si>
  <si>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</si>
  <si>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</si>
  <si>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</si>
  <si>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</si>
  <si>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</si>
  <si>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</si>
  <si>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</si>
  <si>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</si>
  <si>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</si>
  <si>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</si>
  <si>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</si>
  <si>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</si>
  <si>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</si>
  <si>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</si>
  <si>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</si>
  <si>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</si>
  <si>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</si>
  <si>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</si>
  <si>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</si>
  <si>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</si>
  <si>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</si>
  <si>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</si>
  <si>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</si>
  <si>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</si>
  <si>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</si>
  <si>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</si>
  <si>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</si>
  <si>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</si>
  <si>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</si>
  <si>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</si>
  <si>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</si>
  <si>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</si>
  <si>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</si>
  <si>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</si>
  <si>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</si>
  <si>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</si>
  <si>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</si>
  <si>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</si>
  <si>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</si>
  <si>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</si>
  <si>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</si>
  <si>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</si>
  <si>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</si>
  <si>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</si>
  <si>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</si>
  <si>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</si>
  <si>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</si>
  <si>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</si>
  <si>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</si>
  <si>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</si>
  <si>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</si>
  <si>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</si>
  <si>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</si>
  <si>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</si>
  <si>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</si>
  <si>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</si>
  <si>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</si>
  <si>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</si>
  <si>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</si>
  <si>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</si>
  <si>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</si>
  <si>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</si>
  <si>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</si>
  <si>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</si>
  <si>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</si>
  <si>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</si>
  <si>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</si>
  <si>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</si>
  <si>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</si>
  <si>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</si>
  <si>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</si>
  <si>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</si>
  <si>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</si>
  <si>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</si>
  <si>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</si>
  <si>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</si>
  <si>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</si>
  <si>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</si>
  <si>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</si>
  <si>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</si>
  <si>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</si>
  <si>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</si>
  <si>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</si>
  <si>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</si>
  <si>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</si>
  <si>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</si>
  <si>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</si>
  <si>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</si>
  <si>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</si>
  <si>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</si>
  <si>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</si>
  <si>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</si>
  <si>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</si>
  <si>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</si>
  <si>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</si>
  <si>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</si>
  <si>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</si>
  <si>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</si>
  <si>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</si>
  <si>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</si>
  <si>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</si>
  <si>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</si>
  <si>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</si>
  <si>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</si>
  <si>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</si>
  <si>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</si>
  <si>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</si>
  <si>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</si>
  <si>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</si>
  <si>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</si>
  <si>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</si>
  <si>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</si>
  <si>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</si>
  <si>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</si>
  <si>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</si>
  <si>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</si>
  <si>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</si>
  <si>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</si>
  <si>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</si>
  <si>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</si>
  <si>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</si>
  <si>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</si>
  <si>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</si>
  <si>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</si>
  <si>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</si>
  <si>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</si>
  <si>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</si>
  <si>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</si>
  <si>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</si>
  <si>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</si>
  <si>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</si>
  <si>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</si>
  <si>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</si>
  <si>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</si>
  <si>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</si>
  <si>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</si>
  <si>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</si>
  <si>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</si>
  <si>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</si>
  <si>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</si>
  <si>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</si>
  <si>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</si>
  <si>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</si>
  <si>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</si>
  <si>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</si>
  <si>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</si>
  <si>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</si>
  <si>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</si>
  <si>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</si>
  <si>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</si>
  <si>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</si>
  <si>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</si>
  <si>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</si>
  <si>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</si>
  <si>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</si>
  <si>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</si>
  <si>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</si>
  <si>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</si>
  <si>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</si>
  <si>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</si>
  <si>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</si>
  <si>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</si>
  <si>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</si>
  <si>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</si>
  <si>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</si>
  <si>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</si>
  <si>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</si>
  <si>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</si>
  <si>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</si>
  <si>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</si>
  <si>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</si>
  <si>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</si>
  <si>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</si>
  <si>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</si>
  <si>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</si>
  <si>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</si>
  <si>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</si>
  <si>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</si>
  <si>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</si>
  <si>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</si>
  <si>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</si>
  <si>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</si>
  <si>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</si>
  <si>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</si>
  <si>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</si>
  <si>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</si>
  <si>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</si>
  <si>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</si>
  <si>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</si>
  <si>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</si>
  <si>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</si>
  <si>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</si>
  <si>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</si>
  <si>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</si>
  <si>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</si>
  <si>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</si>
  <si>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</si>
  <si>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</si>
  <si>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</si>
  <si>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</si>
  <si>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</si>
  <si>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</si>
  <si>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</si>
  <si>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</si>
  <si>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</si>
  <si>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</si>
  <si>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</si>
  <si>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</si>
  <si>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</si>
  <si>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</si>
  <si>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</si>
  <si>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</si>
  <si>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</si>
  <si>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</si>
  <si>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</si>
  <si>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</si>
  <si>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</si>
  <si>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</si>
  <si>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</si>
  <si>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</si>
  <si>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</si>
  <si>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</si>
  <si>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</si>
  <si>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</si>
  <si>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</si>
  <si>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</si>
  <si>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</si>
  <si>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</si>
  <si>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</si>
  <si>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</si>
  <si>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</si>
  <si>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</si>
  <si>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</si>
  <si>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</si>
  <si>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</si>
  <si>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</si>
  <si>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</si>
  <si>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</si>
  <si>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</si>
  <si>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</si>
  <si>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</si>
  <si>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</si>
  <si>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</si>
  <si>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</si>
  <si>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</si>
  <si>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</si>
  <si>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</si>
  <si>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</si>
  <si>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</si>
  <si>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</si>
  <si>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</si>
  <si>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</si>
  <si>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</si>
  <si>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</si>
  <si>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</si>
  <si>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</si>
  <si>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</si>
  <si>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</si>
  <si>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</si>
  <si>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</si>
  <si>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</si>
  <si>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</si>
  <si>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</si>
  <si>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</si>
  <si>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</si>
  <si>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</si>
  <si>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</si>
  <si>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</si>
  <si>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</si>
  <si>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</si>
  <si>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</si>
  <si>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</si>
  <si>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</si>
  <si>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</si>
  <si>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</si>
  <si>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</si>
  <si>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</si>
  <si>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</si>
  <si>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</si>
  <si>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</si>
  <si>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</si>
  <si>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</si>
  <si>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</si>
  <si>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</si>
  <si>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</si>
  <si>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</si>
  <si>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</si>
  <si>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</si>
  <si>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</si>
  <si>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</si>
  <si>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</si>
  <si>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</si>
  <si>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</si>
  <si>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</si>
  <si>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</si>
  <si>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</si>
  <si>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</si>
  <si>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</si>
  <si>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</si>
  <si>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</si>
  <si>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</si>
  <si>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</si>
  <si>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</si>
  <si>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</si>
  <si>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</si>
  <si>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</si>
  <si>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</si>
  <si>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</si>
  <si>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</si>
  <si>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</si>
  <si>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</si>
  <si>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</si>
  <si>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</si>
  <si>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</si>
  <si>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</si>
  <si>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</si>
  <si>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</si>
  <si>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</si>
  <si>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</si>
  <si>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</si>
  <si>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</si>
  <si>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</si>
  <si>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</si>
  <si>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</si>
  <si>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</si>
  <si>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</si>
  <si>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</si>
  <si>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</si>
  <si>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</si>
  <si>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</si>
  <si>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</si>
  <si>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</si>
  <si>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</si>
  <si>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</si>
  <si>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</si>
  <si>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</si>
  <si>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</si>
  <si>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</si>
  <si>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</si>
  <si>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</si>
  <si>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</si>
  <si>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</si>
  <si>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</si>
  <si>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</si>
  <si>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</si>
  <si>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</si>
  <si>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</si>
  <si>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</si>
  <si>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</si>
  <si>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</si>
  <si>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</si>
  <si>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</si>
  <si>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</si>
  <si>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</si>
  <si>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</si>
  <si>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</si>
  <si>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</si>
  <si>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</si>
  <si>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</si>
  <si>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</si>
  <si>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</si>
  <si>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</si>
  <si>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</si>
  <si>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</si>
  <si>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</si>
  <si>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</si>
  <si>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</si>
  <si>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</si>
  <si>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</si>
  <si>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</si>
  <si>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</si>
  <si>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</si>
  <si>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</si>
  <si>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</si>
  <si>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</si>
  <si>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</si>
  <si>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</si>
  <si>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</si>
  <si>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</si>
  <si>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</si>
  <si>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</si>
  <si>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</si>
  <si>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</si>
  <si>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</si>
  <si>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</si>
  <si>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</si>
  <si>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</si>
  <si>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</si>
  <si>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</si>
  <si>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</si>
  <si>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</si>
  <si>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</si>
  <si>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</si>
  <si>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</si>
  <si>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</si>
  <si>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</si>
  <si>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</si>
  <si>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</si>
  <si>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</si>
  <si>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</si>
  <si>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</si>
  <si>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</si>
  <si>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</si>
  <si>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</si>
  <si>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</si>
  <si>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</si>
  <si>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</si>
  <si>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</si>
  <si>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</si>
  <si>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</si>
  <si>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</si>
  <si>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</si>
  <si>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</si>
  <si>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</si>
  <si>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</si>
  <si>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</si>
  <si>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</si>
  <si>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</si>
  <si>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</si>
  <si>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</si>
  <si>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</si>
  <si>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</si>
  <si>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</si>
  <si>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</si>
  <si>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</si>
  <si>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</si>
  <si>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</si>
  <si>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</si>
  <si>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</si>
  <si>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</si>
  <si>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</si>
  <si>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</si>
  <si>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</si>
  <si>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</si>
  <si>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</si>
  <si>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</si>
  <si>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</si>
  <si>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</si>
  <si>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</si>
  <si>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</si>
  <si>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</si>
  <si>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</si>
  <si>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</si>
  <si>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</si>
  <si>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</si>
  <si>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</si>
  <si>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</si>
  <si>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</si>
  <si>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</si>
  <si>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</si>
  <si>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</si>
  <si>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</si>
  <si>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</si>
  <si>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</si>
  <si>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</si>
  <si>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</si>
  <si>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</si>
  <si>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</si>
  <si>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</si>
  <si>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</si>
  <si>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</si>
  <si>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</si>
  <si>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</si>
  <si>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</si>
  <si>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</si>
  <si>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</si>
  <si>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</si>
  <si>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</si>
  <si>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</si>
  <si>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</si>
  <si>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</si>
  <si>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</si>
  <si>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</si>
  <si>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</si>
  <si>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</si>
  <si>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</si>
  <si>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</si>
  <si>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</si>
  <si>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</si>
  <si>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</si>
  <si>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</si>
  <si>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</si>
  <si>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</si>
  <si>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</si>
  <si>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</si>
  <si>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</si>
  <si>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</si>
  <si>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</si>
  <si>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</si>
  <si>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</si>
  <si>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</si>
  <si>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</si>
  <si>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</si>
  <si>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</si>
  <si>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</si>
  <si>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</si>
  <si>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</si>
  <si>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</si>
  <si>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</si>
  <si>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</si>
  <si>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</si>
  <si>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</si>
  <si>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</si>
  <si>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</si>
  <si>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</si>
  <si>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</si>
  <si>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</si>
  <si>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</si>
  <si>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</si>
  <si>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</si>
  <si>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</si>
  <si>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</si>
  <si>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</si>
  <si>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</si>
  <si>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</si>
  <si>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</si>
  <si>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</si>
  <si>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</si>
  <si>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</si>
  <si>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</si>
  <si>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</si>
  <si>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</si>
  <si>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</si>
  <si>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</si>
  <si>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</si>
  <si>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</si>
  <si>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</si>
  <si>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</si>
  <si>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</si>
  <si>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</si>
  <si>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</si>
  <si>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</si>
  <si>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</si>
  <si>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</si>
  <si>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</si>
  <si>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</si>
  <si>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</si>
  <si>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</si>
  <si>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</si>
  <si>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</si>
  <si>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</si>
  <si>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</si>
  <si>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</si>
  <si>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</si>
  <si>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</si>
  <si>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</si>
  <si>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</si>
  <si>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</si>
  <si>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</si>
  <si>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</si>
  <si>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</si>
  <si>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</si>
  <si>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</si>
  <si>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</si>
  <si>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</si>
  <si>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</si>
  <si>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</si>
  <si>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</si>
  <si>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</si>
  <si>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</si>
  <si>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</si>
  <si>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</si>
  <si>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</si>
  <si>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</si>
  <si>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</si>
  <si>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</si>
  <si>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</si>
  <si>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</si>
  <si>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</si>
  <si>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</si>
  <si>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</si>
  <si>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</si>
  <si>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</si>
  <si>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</si>
  <si>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</si>
  <si>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</si>
  <si>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</si>
  <si>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</si>
  <si>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</si>
  <si>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</si>
  <si>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</si>
  <si>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</si>
  <si>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</si>
  <si>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</si>
  <si>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</si>
  <si>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</si>
  <si>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</si>
  <si>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</si>
  <si>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</si>
  <si>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</si>
  <si>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</si>
  <si>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</si>
  <si>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</si>
  <si>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</si>
  <si>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</si>
  <si>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</si>
  <si>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</si>
  <si>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</si>
  <si>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</si>
  <si>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</si>
  <si>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</si>
  <si>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</si>
  <si>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</si>
  <si>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</si>
  <si>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</si>
  <si>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</si>
  <si>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</si>
  <si>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</si>
  <si>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</si>
  <si>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</si>
  <si>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</si>
  <si>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</si>
  <si>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</si>
  <si>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</si>
  <si>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</si>
  <si>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</si>
  <si>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</si>
  <si>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</si>
  <si>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</si>
  <si>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</si>
  <si>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</si>
  <si>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</si>
  <si>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</si>
  <si>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</si>
  <si>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</si>
  <si>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</si>
  <si>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</si>
  <si>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</si>
  <si>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</si>
  <si>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</si>
  <si>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</si>
  <si>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</si>
  <si>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</si>
  <si>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</si>
  <si>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</si>
  <si>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</si>
  <si>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</si>
  <si>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</si>
  <si>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</si>
  <si>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</si>
  <si>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</si>
  <si>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</si>
  <si>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</si>
  <si>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</si>
  <si>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</si>
  <si>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</si>
  <si>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</si>
  <si>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</si>
  <si>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</si>
  <si>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</si>
  <si>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</si>
  <si>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</si>
  <si>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</si>
  <si>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</si>
  <si>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</si>
  <si>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</si>
  <si>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</si>
  <si>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</si>
  <si>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</si>
  <si>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</si>
  <si>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</si>
  <si>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</si>
  <si>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</si>
  <si>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</si>
  <si>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</si>
  <si>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</si>
  <si>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</si>
  <si>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</si>
  <si>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</si>
  <si>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</si>
  <si>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</si>
  <si>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</si>
  <si>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</si>
  <si>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</si>
  <si>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</si>
  <si>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</si>
  <si>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</si>
  <si>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</si>
  <si>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</si>
  <si>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</si>
  <si>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</si>
  <si>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</si>
  <si>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</si>
  <si>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</si>
  <si>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</si>
  <si>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</si>
  <si>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</si>
  <si>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</si>
  <si>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</si>
  <si>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</si>
  <si>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</si>
  <si>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</si>
  <si>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</si>
  <si>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</si>
  <si>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</si>
  <si>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</si>
  <si>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</si>
  <si>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</si>
  <si>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</si>
  <si>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</si>
  <si>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</si>
  <si>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</si>
  <si>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</si>
  <si>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</si>
  <si>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</si>
  <si>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</si>
  <si>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</si>
  <si>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</si>
  <si>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</si>
  <si>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</si>
  <si>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</si>
  <si>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</si>
  <si>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</si>
  <si>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</si>
  <si>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</si>
  <si>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</si>
  <si>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</si>
  <si>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</si>
  <si>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</si>
  <si>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</si>
  <si>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</si>
  <si>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</si>
  <si>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</si>
  <si>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</si>
  <si>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</si>
  <si>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</si>
  <si>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</si>
  <si>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</si>
  <si>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</si>
  <si>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</si>
  <si>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</si>
  <si>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</si>
  <si>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</si>
  <si>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</si>
  <si>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</si>
  <si>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</si>
  <si>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</si>
  <si>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</si>
  <si>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</si>
  <si>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</si>
  <si>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</si>
  <si>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</si>
  <si>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</si>
  <si>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</si>
  <si>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</si>
  <si>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</si>
  <si>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</si>
  <si>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</si>
  <si>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</si>
  <si>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</si>
  <si>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</si>
  <si>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</si>
  <si>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</si>
  <si>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</si>
  <si>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</si>
  <si>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</si>
  <si>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</si>
  <si>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</si>
  <si>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</si>
  <si>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</si>
  <si>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</si>
  <si>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</si>
  <si>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</si>
  <si>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</si>
  <si>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</si>
  <si>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</si>
  <si>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</si>
  <si>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</si>
  <si>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</si>
  <si>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</si>
  <si>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</si>
  <si>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</si>
  <si>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</si>
  <si>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</si>
  <si>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</si>
  <si>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</si>
  <si>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</si>
  <si>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</si>
  <si>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</si>
  <si>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</si>
  <si>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</si>
  <si>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</si>
  <si>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</si>
  <si>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</si>
  <si>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</si>
  <si>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</si>
  <si>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</si>
  <si>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</si>
  <si>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</si>
  <si>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</si>
  <si>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</si>
  <si>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</si>
  <si>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</si>
  <si>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</si>
  <si>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</si>
  <si>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</si>
  <si>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</si>
  <si>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</si>
  <si>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</si>
  <si>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</si>
  <si>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</si>
  <si>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</si>
  <si>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</si>
  <si>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</si>
  <si>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</si>
  <si>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</si>
  <si>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</si>
  <si>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</si>
  <si>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</si>
  <si>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</si>
  <si>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</si>
  <si>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</si>
  <si>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</si>
  <si>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</si>
  <si>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</si>
  <si>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</si>
  <si>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</si>
  <si>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</si>
  <si>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</si>
  <si>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</si>
  <si>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</si>
  <si>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</si>
  <si>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</si>
  <si>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</si>
  <si>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</si>
  <si>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</si>
  <si>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</si>
  <si>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</si>
  <si>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</si>
  <si>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</si>
  <si>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</si>
  <si>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</si>
  <si>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</si>
  <si>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</si>
  <si>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</si>
  <si>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</si>
  <si>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</si>
  <si>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</si>
  <si>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</si>
  <si>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</si>
  <si>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</si>
  <si>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</si>
  <si>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</si>
  <si>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</si>
  <si>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</si>
  <si>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</si>
  <si>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</si>
  <si>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</si>
  <si>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</si>
  <si>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</si>
  <si>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</si>
  <si>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</si>
  <si>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</si>
  <si>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</si>
  <si>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</si>
  <si>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</si>
  <si>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</si>
  <si>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</si>
  <si>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</si>
  <si>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</si>
  <si>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</si>
  <si>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</si>
  <si>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</si>
  <si>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</si>
  <si>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</si>
  <si>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</si>
  <si>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</si>
  <si>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</si>
  <si>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</si>
  <si>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</si>
  <si>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</si>
  <si>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</si>
  <si>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</si>
  <si>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</si>
  <si>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</si>
  <si>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</si>
  <si>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</si>
  <si>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</si>
  <si>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</si>
  <si>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</si>
  <si>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</si>
  <si>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</si>
  <si>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</si>
  <si>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</si>
  <si>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</si>
  <si>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</si>
  <si>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</si>
  <si>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</si>
  <si>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</si>
  <si>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</si>
  <si>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</si>
  <si>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</si>
  <si>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</si>
  <si>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</si>
  <si>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</si>
  <si>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</si>
  <si>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</si>
  <si>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</si>
  <si>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</si>
  <si>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</si>
  <si>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</si>
  <si>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</si>
  <si>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</si>
  <si>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</si>
  <si>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</si>
  <si>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</si>
  <si>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</si>
  <si>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</si>
  <si>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</si>
  <si>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</si>
  <si>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</si>
  <si>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</si>
  <si>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</si>
  <si>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</si>
  <si>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</si>
  <si>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</si>
  <si>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</si>
  <si>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</si>
  <si>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</si>
  <si>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</si>
  <si>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</si>
  <si>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</si>
  <si>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</si>
  <si>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</si>
  <si>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</si>
  <si>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</si>
  <si>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</si>
  <si>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</si>
  <si>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</si>
  <si>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</si>
  <si>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</si>
  <si>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</si>
  <si>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</si>
  <si>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</si>
  <si>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</si>
  <si>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</si>
  <si>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</si>
  <si>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</si>
  <si>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</si>
  <si>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</si>
  <si>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</si>
  <si>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</si>
  <si>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</si>
  <si>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</si>
  <si>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</si>
  <si>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</si>
  <si>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</si>
  <si>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</si>
  <si>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</si>
  <si>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</si>
  <si>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</si>
  <si>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</si>
  <si>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</si>
  <si>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</si>
  <si>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</si>
  <si>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</si>
  <si>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</si>
  <si>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</si>
  <si>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</si>
  <si>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</si>
  <si>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</si>
  <si>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</si>
  <si>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</si>
  <si>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</si>
  <si>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</si>
  <si>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</si>
  <si>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</si>
  <si>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</si>
  <si>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</si>
  <si>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</si>
  <si>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</si>
  <si>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</si>
  <si>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</si>
  <si>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</si>
  <si>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</si>
  <si>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</si>
  <si>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</si>
  <si>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</si>
  <si>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</si>
  <si>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</si>
  <si>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</si>
  <si>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</si>
  <si>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</si>
  <si>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</si>
  <si>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</si>
  <si>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</si>
  <si>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</si>
  <si>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</si>
  <si>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</si>
  <si>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</si>
  <si>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</si>
  <si>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</si>
  <si>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</si>
  <si>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</si>
  <si>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</si>
  <si>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</si>
  <si>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</si>
  <si>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</si>
  <si>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</si>
  <si>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</si>
  <si>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</si>
  <si>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</si>
  <si>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</si>
  <si>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</si>
  <si>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</si>
  <si>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</si>
  <si>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</si>
  <si>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</si>
  <si>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</si>
  <si>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</si>
  <si>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</si>
  <si>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</si>
  <si>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</si>
  <si>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</si>
  <si>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</si>
  <si>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</si>
  <si>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</si>
  <si>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</si>
  <si>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</si>
  <si>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</si>
  <si>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</si>
  <si>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</si>
  <si>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</si>
  <si>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</si>
  <si>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</si>
  <si>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</si>
  <si>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</si>
  <si>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</si>
  <si>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</si>
  <si>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</si>
  <si>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</si>
  <si>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</si>
  <si>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</si>
  <si>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</si>
  <si>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</si>
  <si>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</si>
  <si>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</si>
  <si>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</si>
  <si>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</si>
  <si>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</si>
  <si>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</si>
  <si>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</si>
  <si>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</si>
  <si>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</si>
  <si>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</si>
  <si>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</si>
  <si>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</si>
  <si>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</si>
  <si>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</si>
  <si>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</si>
  <si>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</si>
  <si>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</si>
  <si>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</si>
  <si>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</si>
  <si>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</si>
  <si>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</si>
  <si>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</si>
  <si>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</si>
  <si>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</si>
  <si>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</si>
  <si>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</si>
  <si>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</si>
  <si>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</si>
  <si>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</si>
  <si>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</si>
  <si>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</si>
  <si>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</si>
  <si>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</si>
  <si>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</si>
  <si>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</si>
  <si>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</si>
  <si>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</si>
  <si>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</si>
  <si>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</si>
  <si>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</si>
  <si>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</si>
  <si>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</si>
  <si>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</si>
  <si>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</si>
  <si>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</si>
  <si>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</si>
  <si>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</si>
  <si>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</si>
  <si>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</si>
  <si>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</si>
  <si>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</si>
  <si>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</si>
  <si>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</si>
  <si>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</si>
  <si>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</si>
  <si>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</si>
  <si>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</si>
  <si>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</si>
  <si>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</si>
  <si>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</si>
  <si>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</si>
  <si>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</si>
  <si>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</si>
  <si>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</si>
  <si>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</si>
  <si>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</si>
  <si>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</si>
  <si>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</si>
  <si>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</si>
  <si>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</si>
  <si>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</si>
  <si>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</si>
  <si>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</si>
  <si>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</si>
  <si>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</si>
  <si>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</si>
  <si>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</si>
  <si>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</si>
  <si>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</si>
  <si>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</si>
  <si>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</si>
  <si>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</si>
  <si>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</si>
  <si>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</si>
  <si>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</si>
  <si>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</si>
  <si>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</si>
  <si>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</si>
  <si>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</si>
  <si>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</si>
  <si>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</si>
  <si>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</si>
  <si>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</si>
  <si>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</si>
  <si>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</si>
  <si>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</si>
  <si>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</si>
  <si>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</si>
  <si>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</si>
  <si>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</si>
  <si>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</si>
  <si>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</si>
  <si>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</si>
  <si>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</si>
  <si>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</si>
  <si>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</si>
  <si>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</si>
  <si>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</si>
  <si>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</si>
  <si>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</si>
  <si>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</si>
  <si>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</si>
  <si>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</si>
  <si>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</si>
  <si>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</si>
  <si>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</si>
  <si>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</si>
  <si>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</si>
  <si>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</si>
  <si>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</si>
  <si>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</si>
  <si>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</si>
  <si>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</si>
  <si>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</si>
  <si>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</si>
  <si>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</si>
  <si>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</si>
  <si>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</si>
  <si>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</si>
  <si>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</si>
  <si>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</si>
  <si>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</si>
  <si>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</si>
  <si>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</si>
  <si>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</si>
  <si>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</si>
  <si>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</si>
  <si>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</si>
  <si>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</si>
  <si>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</si>
  <si>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</si>
  <si>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</si>
  <si>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</si>
  <si>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</si>
  <si>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</si>
  <si>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</si>
  <si>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</si>
  <si>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</si>
  <si>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</si>
  <si>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</si>
  <si>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</si>
  <si>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</si>
  <si>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</si>
  <si>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</si>
  <si>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</si>
  <si>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</si>
  <si>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</si>
  <si>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</si>
  <si>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</si>
  <si>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</si>
  <si>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</si>
  <si>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</si>
  <si>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</si>
  <si>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</si>
  <si>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</si>
  <si>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</si>
  <si>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</si>
  <si>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</si>
  <si>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</si>
  <si>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</si>
  <si>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</si>
  <si>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</si>
  <si>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</si>
  <si>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</si>
  <si>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</si>
  <si>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</si>
  <si>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</si>
  <si>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</si>
  <si>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</si>
  <si>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</si>
  <si>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</si>
  <si>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</si>
  <si>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</si>
  <si>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</si>
  <si>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</si>
  <si>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</si>
  <si>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</si>
  <si>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</si>
  <si>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</si>
  <si>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</si>
  <si>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</si>
  <si>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</si>
  <si>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</si>
  <si>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</si>
  <si>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</si>
  <si>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</si>
  <si>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</si>
  <si>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</si>
  <si>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</si>
  <si>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</si>
  <si>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</si>
  <si>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</si>
  <si>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</si>
  <si>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</si>
  <si>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</si>
  <si>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</si>
  <si>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</si>
  <si>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</si>
  <si>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</si>
  <si>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</si>
  <si>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</si>
  <si>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</si>
  <si>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</si>
  <si>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</si>
  <si>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</si>
  <si>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</si>
  <si>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</si>
  <si>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</si>
  <si>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</si>
  <si>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</si>
  <si>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</si>
  <si>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</si>
  <si>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</si>
  <si>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</si>
  <si>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</si>
  <si>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</si>
  <si>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</si>
  <si>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</si>
  <si>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</si>
  <si>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</si>
  <si>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</si>
  <si>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</si>
  <si>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</si>
  <si>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</si>
  <si>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</si>
  <si>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</si>
  <si>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</si>
  <si>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</si>
  <si>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</si>
  <si>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</si>
  <si>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</si>
  <si>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</si>
  <si>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</si>
  <si>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</si>
  <si>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</si>
  <si>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</si>
  <si>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</si>
  <si>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</si>
  <si>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</si>
  <si>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</si>
  <si>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</si>
  <si>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</si>
  <si>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</si>
  <si>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</si>
  <si>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</si>
  <si>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</si>
  <si>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</si>
  <si>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</si>
  <si>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</si>
  <si>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</si>
  <si>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</si>
  <si>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</si>
  <si>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</si>
  <si>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</si>
  <si>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</si>
  <si>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</si>
  <si>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</si>
  <si>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</si>
  <si>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</si>
  <si>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</si>
  <si>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</si>
  <si>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</si>
  <si>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</si>
  <si>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</si>
  <si>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</si>
  <si>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</si>
  <si>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</si>
  <si>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</si>
  <si>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</si>
  <si>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</si>
  <si>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</si>
  <si>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</si>
  <si>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</si>
  <si>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</si>
  <si>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</si>
  <si>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</si>
  <si>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</si>
  <si>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</si>
  <si>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</si>
  <si>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</si>
  <si>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</si>
  <si>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</si>
  <si>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</si>
  <si>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</si>
  <si>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</si>
  <si>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</si>
  <si>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</si>
  <si>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</si>
  <si>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</si>
  <si>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</si>
  <si>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</si>
  <si>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</si>
  <si>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</si>
  <si>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</si>
  <si>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</si>
  <si>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</si>
  <si>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</si>
  <si>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</si>
  <si>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</si>
  <si>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</si>
  <si>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</si>
  <si>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</si>
  <si>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</si>
  <si>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</si>
  <si>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</si>
  <si>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</si>
  <si>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</si>
  <si>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</si>
  <si>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</si>
  <si>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</si>
  <si>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</si>
  <si>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</si>
  <si>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</si>
  <si>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</si>
  <si>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</si>
  <si>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</si>
  <si>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</si>
  <si>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</si>
  <si>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</si>
  <si>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</si>
  <si>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</si>
  <si>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</si>
  <si>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</si>
  <si>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</si>
  <si>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</si>
  <si>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</si>
  <si>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</si>
  <si>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</si>
  <si>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</si>
  <si>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</si>
  <si>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</si>
  <si>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</si>
  <si>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</si>
  <si>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</si>
  <si>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</si>
  <si>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</si>
  <si>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</si>
  <si>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</si>
  <si>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</si>
  <si>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</si>
  <si>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</si>
  <si>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</si>
  <si>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</si>
  <si>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</si>
  <si>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</si>
  <si>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</si>
  <si>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</si>
  <si>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</si>
  <si>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</si>
  <si>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</si>
  <si>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</si>
  <si>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</si>
  <si>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</si>
  <si>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</si>
  <si>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</si>
  <si>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</si>
  <si>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</si>
  <si>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</si>
  <si>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</si>
  <si>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</si>
  <si>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</si>
  <si>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</si>
  <si>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</si>
  <si>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</si>
  <si>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</si>
  <si>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</si>
  <si>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</si>
  <si>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</si>
  <si>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</si>
  <si>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</si>
  <si>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</si>
  <si>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</si>
  <si>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</si>
  <si>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</si>
  <si>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</si>
  <si>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</si>
  <si>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</si>
  <si>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</si>
  <si>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</si>
  <si>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</si>
  <si>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</si>
  <si>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</si>
  <si>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</si>
  <si>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</si>
  <si>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</si>
  <si>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</si>
  <si>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</si>
  <si>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</si>
  <si>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</si>
  <si>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</si>
  <si>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</si>
  <si>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</si>
  <si>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</si>
  <si>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</si>
  <si>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</si>
  <si>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</si>
  <si>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</si>
  <si>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</si>
  <si>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</si>
  <si>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</si>
  <si>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</si>
  <si>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</si>
  <si>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</si>
  <si>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</si>
  <si>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</si>
  <si>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</si>
  <si>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</si>
  <si>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</si>
  <si>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</si>
  <si>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</si>
  <si>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</si>
  <si>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</si>
  <si>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</si>
  <si>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</si>
  <si>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</si>
  <si>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</si>
  <si>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</si>
  <si>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</si>
  <si>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</si>
  <si>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</si>
  <si>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</si>
  <si>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</si>
  <si>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</si>
  <si>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</si>
  <si>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</si>
  <si>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</si>
  <si>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</si>
  <si>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</si>
  <si>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</si>
  <si>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</si>
  <si>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</si>
  <si>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</si>
  <si>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</si>
  <si>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</si>
  <si>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</si>
  <si>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</si>
  <si>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</si>
  <si>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</si>
  <si>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</si>
  <si>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</si>
  <si>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</si>
  <si>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</si>
  <si>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</si>
  <si>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</si>
  <si>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</si>
  <si>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</si>
  <si>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</si>
  <si>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</si>
  <si>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</si>
  <si>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</si>
  <si>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</si>
  <si>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</si>
  <si>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</si>
  <si>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</si>
  <si>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</si>
  <si>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</si>
  <si>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</si>
  <si>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</si>
  <si>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</si>
  <si>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</si>
  <si>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</si>
  <si>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</si>
  <si>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</si>
  <si>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</si>
  <si>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</si>
  <si>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</si>
  <si>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</si>
  <si>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</si>
  <si>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</si>
  <si>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</si>
  <si>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</si>
  <si>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</si>
  <si>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</si>
  <si>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</si>
  <si>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</si>
  <si>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</si>
  <si>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</si>
  <si>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</si>
  <si>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</si>
  <si>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</si>
  <si>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</si>
  <si>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</si>
  <si>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</si>
  <si>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</si>
  <si>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</si>
  <si>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</si>
  <si>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</si>
  <si>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</si>
  <si>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</si>
  <si>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</si>
  <si>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</si>
  <si>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</si>
  <si>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</si>
  <si>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</si>
  <si>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</si>
  <si>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</si>
  <si>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</si>
  <si>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</si>
  <si>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</si>
  <si>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</si>
  <si>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</si>
  <si>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</si>
  <si>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</si>
  <si>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</si>
  <si>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</si>
  <si>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</si>
  <si>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</si>
  <si>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</si>
  <si>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</si>
  <si>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</si>
  <si>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</si>
  <si>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</si>
  <si>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</si>
  <si>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</si>
  <si>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</si>
  <si>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</si>
  <si>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</si>
  <si>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</si>
  <si>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</si>
  <si>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</si>
  <si>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</si>
  <si>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</si>
  <si>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</si>
  <si>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</si>
  <si>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</si>
  <si>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</si>
  <si>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</si>
  <si>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</si>
  <si>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</si>
  <si>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</si>
  <si>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</si>
  <si>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</si>
  <si>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</si>
  <si>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</si>
  <si>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</si>
  <si>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</si>
  <si>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</si>
  <si>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</si>
  <si>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</si>
  <si>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</si>
  <si>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</si>
  <si>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</si>
  <si>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</si>
  <si>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</si>
  <si>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</si>
  <si>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</si>
  <si>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</si>
  <si>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</si>
  <si>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</si>
  <si>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</si>
  <si>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</si>
  <si>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</si>
  <si>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</si>
  <si>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</si>
  <si>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</si>
  <si>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</si>
  <si>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</si>
  <si>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</si>
  <si>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</si>
  <si>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</si>
  <si>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</si>
  <si>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</si>
  <si>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</si>
  <si>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</si>
  <si>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</si>
  <si>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</si>
  <si>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</si>
  <si>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</si>
  <si>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</si>
  <si>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</si>
  <si>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</si>
  <si>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</si>
  <si>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</si>
  <si>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</si>
  <si>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</si>
  <si>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</si>
  <si>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</si>
  <si>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</si>
  <si>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</si>
  <si>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</si>
  <si>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</si>
  <si>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</si>
  <si>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</si>
  <si>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</si>
  <si>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</si>
  <si>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</si>
  <si>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</si>
  <si>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</si>
  <si>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</si>
  <si>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</si>
  <si>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</si>
  <si>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</si>
  <si>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</si>
  <si>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</si>
  <si>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</si>
  <si>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</si>
  <si>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</si>
  <si>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</si>
  <si>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</si>
  <si>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</si>
  <si>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</si>
  <si>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</si>
  <si>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</si>
  <si>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</si>
  <si>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</si>
  <si>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</si>
  <si>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</si>
  <si>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</si>
  <si>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</si>
  <si>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</si>
  <si>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</si>
  <si>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</si>
  <si>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</si>
  <si>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</si>
  <si>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</si>
  <si>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</si>
  <si>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</si>
  <si>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</si>
  <si>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</si>
  <si>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</si>
  <si>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</si>
  <si>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</si>
  <si>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</si>
  <si>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</si>
  <si>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</si>
  <si>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</si>
  <si>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</si>
  <si>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</si>
  <si>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</si>
  <si>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</si>
  <si>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</si>
  <si>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</si>
  <si>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</si>
  <si>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</si>
  <si>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</si>
  <si>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</si>
  <si>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</si>
  <si>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</si>
  <si>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</si>
  <si>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</si>
  <si>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</si>
  <si>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</si>
  <si>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</si>
  <si>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</si>
  <si>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</si>
  <si>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</si>
  <si>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</si>
  <si>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</si>
  <si>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</si>
  <si>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</si>
  <si>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</si>
  <si>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</si>
  <si>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</si>
  <si>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</si>
  <si>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</si>
  <si>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</si>
  <si>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</si>
  <si>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</si>
  <si>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</si>
  <si>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</si>
  <si>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</si>
  <si>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</si>
  <si>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</si>
  <si>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</si>
  <si>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</si>
  <si>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</si>
  <si>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</si>
  <si>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</si>
  <si>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</si>
  <si>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</si>
  <si>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</si>
  <si>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</si>
  <si>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</si>
  <si>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</si>
  <si>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</si>
  <si>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</si>
  <si>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</si>
  <si>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</si>
  <si>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</si>
  <si>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</si>
  <si>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</si>
  <si>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</si>
  <si>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</si>
  <si>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</si>
  <si>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</si>
  <si>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</si>
  <si>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</si>
  <si>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</si>
  <si>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</si>
  <si>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</si>
  <si>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</si>
  <si>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</si>
  <si>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</si>
  <si>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</si>
  <si>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</si>
  <si>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</si>
  <si>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</si>
  <si>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</si>
  <si>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</si>
  <si>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</si>
  <si>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</si>
  <si>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</si>
  <si>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</si>
  <si>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</si>
  <si>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</si>
  <si>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</si>
  <si>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</si>
  <si>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</si>
  <si>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</si>
  <si>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</si>
  <si>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</si>
  <si>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</si>
  <si>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</si>
  <si>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</si>
  <si>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</si>
  <si>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</si>
  <si>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</si>
  <si>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</si>
  <si>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</si>
  <si>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</si>
  <si>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</si>
  <si>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</si>
  <si>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</si>
  <si>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</si>
  <si>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</si>
  <si>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</si>
  <si>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</si>
  <si>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</si>
  <si>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</si>
  <si>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</si>
  <si>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</si>
  <si>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</si>
  <si>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</si>
  <si>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</si>
  <si>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</si>
  <si>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</si>
  <si>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</si>
  <si>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</si>
  <si>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</si>
  <si>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</si>
  <si>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</si>
  <si>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</si>
  <si>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</si>
  <si>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</si>
  <si>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</si>
  <si>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</si>
  <si>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</si>
  <si>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</si>
  <si>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</si>
  <si>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</si>
  <si>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</si>
  <si>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</si>
  <si>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</si>
  <si>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</si>
  <si>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</si>
  <si>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</si>
  <si>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</si>
  <si>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</si>
  <si>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</si>
  <si>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</si>
  <si>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</si>
  <si>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</si>
  <si>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</si>
  <si>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</si>
  <si>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</si>
  <si>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</si>
  <si>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</si>
  <si>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</si>
  <si>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</si>
  <si>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</si>
  <si>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</si>
  <si>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</si>
  <si>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</si>
  <si>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</si>
  <si>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</si>
  <si>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</si>
  <si>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</si>
  <si>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</si>
  <si>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</si>
  <si>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</si>
  <si>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</si>
  <si>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</si>
  <si>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</si>
  <si>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</si>
  <si>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</si>
  <si>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</si>
  <si>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</si>
  <si>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</si>
  <si>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</si>
  <si>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</si>
  <si>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</si>
  <si>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</si>
  <si>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</si>
  <si>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</si>
  <si>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</si>
  <si>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</si>
  <si>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</si>
  <si>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</si>
  <si>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</si>
  <si>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</si>
  <si>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</si>
  <si>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</si>
  <si>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</si>
  <si>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</si>
  <si>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</si>
  <si>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</si>
  <si>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</si>
  <si>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</si>
  <si>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</si>
  <si>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</si>
  <si>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</si>
  <si>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</si>
  <si>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</si>
  <si>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</si>
  <si>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</si>
  <si>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</si>
  <si>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</si>
  <si>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</si>
  <si>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</si>
  <si>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</si>
  <si>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</si>
  <si>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</si>
  <si>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</si>
  <si>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</si>
  <si>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</si>
  <si>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</si>
  <si>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</si>
  <si>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</si>
  <si>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</si>
  <si>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</si>
  <si>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</si>
  <si>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</si>
  <si>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</si>
  <si>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</si>
  <si>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</si>
  <si>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</si>
  <si>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</si>
  <si>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</si>
  <si>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</si>
  <si>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</si>
  <si>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</si>
  <si>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</si>
  <si>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</si>
  <si>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</si>
  <si>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</si>
  <si>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</si>
  <si>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</si>
  <si>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</si>
  <si>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</si>
  <si>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</si>
  <si>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</si>
  <si>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</si>
  <si>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</si>
  <si>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</si>
  <si>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</si>
  <si>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</si>
  <si>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</si>
  <si>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</si>
  <si>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</si>
  <si>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</si>
  <si>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</si>
  <si>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</si>
  <si>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</si>
  <si>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</si>
  <si>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</si>
  <si>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</si>
  <si>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</si>
  <si>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</si>
  <si>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</si>
  <si>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</si>
  <si>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</si>
  <si>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</si>
  <si>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</si>
  <si>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</si>
  <si>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</si>
  <si>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</si>
  <si>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</si>
  <si>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</si>
  <si>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</si>
  <si>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</si>
  <si>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</si>
  <si>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</si>
  <si>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</si>
  <si>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</si>
  <si>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</si>
  <si>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</si>
  <si>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</si>
  <si>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</si>
  <si>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</si>
  <si>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</si>
  <si>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</si>
  <si>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</si>
  <si>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</si>
  <si>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</si>
  <si>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</si>
  <si>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</si>
  <si>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</si>
  <si>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</si>
  <si>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</si>
  <si>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</si>
  <si>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</si>
  <si>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</si>
  <si>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</si>
  <si>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</si>
  <si>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</si>
  <si>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</si>
  <si>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</si>
  <si>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</si>
  <si>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</si>
  <si>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</si>
  <si>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</si>
  <si>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</si>
  <si>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</si>
  <si>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</si>
  <si>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</si>
  <si>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</si>
  <si>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</si>
  <si>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</si>
  <si>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</si>
  <si>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</si>
  <si>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</si>
  <si>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</si>
  <si>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</si>
  <si>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</si>
  <si>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</si>
  <si>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</si>
  <si>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</si>
  <si>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</si>
  <si>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</si>
  <si>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</si>
  <si>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</si>
  <si>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</si>
  <si>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</si>
  <si>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</si>
  <si>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</si>
  <si>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</si>
  <si>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</si>
  <si>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</si>
  <si>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</si>
  <si>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</si>
  <si>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</si>
  <si>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</si>
  <si>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</si>
  <si>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</si>
  <si>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</si>
  <si>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</si>
  <si>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</si>
  <si>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</si>
  <si>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</si>
  <si>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</si>
  <si>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</si>
  <si>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</si>
  <si>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</si>
  <si>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</si>
  <si>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</si>
  <si>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</si>
  <si>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</si>
  <si>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</si>
  <si>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</si>
  <si>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</si>
  <si>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</si>
  <si>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</si>
  <si>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</si>
  <si>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</si>
  <si>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</si>
  <si>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</si>
  <si>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</si>
  <si>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</si>
  <si>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</si>
  <si>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</si>
  <si>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</si>
  <si>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</si>
  <si>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</si>
  <si>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</si>
  <si>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</si>
  <si>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</si>
  <si>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</si>
  <si>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</si>
  <si>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</si>
  <si>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</si>
  <si>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</si>
  <si>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</si>
  <si>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</si>
  <si>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</si>
  <si>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</si>
  <si>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</si>
  <si>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</si>
  <si>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</si>
  <si>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</si>
  <si>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</si>
  <si>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</si>
  <si>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</si>
  <si>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</si>
  <si>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</si>
  <si>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</si>
  <si>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</si>
  <si>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</si>
  <si>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</si>
  <si>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</si>
  <si>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</si>
  <si>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</si>
  <si>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</si>
  <si>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</si>
  <si>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</si>
  <si>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</si>
  <si>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</si>
  <si>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</si>
  <si>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</si>
  <si>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</si>
  <si>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</si>
  <si>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</si>
  <si>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</si>
  <si>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</si>
  <si>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</si>
  <si>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</si>
  <si>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</si>
  <si>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</si>
  <si>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</si>
  <si>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</si>
  <si>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</si>
  <si>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</si>
  <si>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</si>
  <si>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</si>
  <si>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</si>
  <si>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</si>
  <si>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</si>
  <si>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</si>
  <si>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</si>
  <si>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</si>
  <si>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</si>
  <si>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</si>
  <si>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</si>
  <si>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</si>
  <si>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</si>
  <si>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</si>
  <si>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</si>
  <si>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</si>
  <si>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</si>
  <si>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</si>
  <si>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</si>
  <si>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</si>
  <si>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</si>
  <si>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</si>
  <si>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</si>
  <si>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</si>
  <si>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</si>
  <si>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</si>
  <si>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</si>
  <si>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</si>
  <si>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</si>
  <si>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</si>
  <si>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</si>
  <si>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</si>
  <si>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</si>
  <si>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</si>
  <si>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</si>
  <si>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</si>
  <si>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</si>
  <si>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</si>
  <si>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</si>
  <si>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</si>
  <si>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</si>
  <si>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</si>
  <si>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</si>
  <si>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</si>
  <si>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</si>
  <si>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</si>
  <si>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</si>
  <si>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</si>
  <si>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</si>
  <si>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</si>
  <si>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</si>
  <si>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</si>
  <si>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</si>
  <si>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</si>
  <si>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</si>
  <si>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</si>
  <si>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</si>
  <si>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</si>
  <si>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</si>
  <si>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</si>
  <si>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</si>
  <si>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</si>
  <si>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</si>
  <si>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</si>
  <si>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</si>
  <si>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</si>
  <si>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</si>
  <si>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</si>
  <si>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</si>
  <si>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</si>
  <si>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</si>
  <si>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</si>
  <si>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</si>
  <si>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</si>
  <si>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</si>
  <si>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</si>
  <si>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</si>
  <si>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</si>
  <si>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</si>
  <si>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</si>
  <si>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</si>
  <si>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</si>
  <si>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</si>
  <si>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</si>
  <si>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</si>
  <si>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</si>
  <si>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</si>
  <si>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</si>
  <si>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</si>
  <si>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</si>
  <si>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</si>
  <si>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</si>
  <si>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</si>
  <si>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</si>
  <si>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</si>
  <si>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</si>
  <si>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</si>
  <si>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</si>
  <si>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</si>
  <si>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</si>
  <si>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</si>
  <si>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</si>
  <si>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</si>
  <si>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</si>
  <si>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</si>
  <si>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</si>
  <si>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</si>
  <si>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</si>
  <si>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</si>
  <si>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</si>
  <si>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</si>
  <si>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</si>
  <si>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</si>
  <si>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</si>
  <si>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</si>
  <si>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</si>
  <si>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</si>
  <si>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</si>
  <si>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</si>
  <si>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</si>
  <si>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</si>
  <si>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</si>
  <si>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</si>
  <si>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</si>
  <si>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</si>
  <si>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</si>
  <si>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</si>
  <si>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</si>
  <si>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</si>
  <si>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</si>
  <si>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</si>
  <si>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</si>
  <si>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</si>
  <si>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</si>
  <si>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</si>
  <si>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</si>
  <si>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</si>
  <si>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</si>
  <si>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</si>
  <si>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</si>
  <si>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</si>
  <si>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</si>
  <si>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</si>
  <si>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</si>
  <si>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</si>
  <si>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</si>
  <si>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</si>
  <si>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</si>
  <si>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</si>
  <si>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</si>
  <si>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</si>
  <si>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</si>
  <si>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</si>
  <si>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</si>
  <si>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</si>
  <si>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</si>
  <si>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</si>
  <si>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</si>
  <si>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</si>
  <si>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</si>
  <si>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</si>
  <si>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</si>
  <si>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</si>
  <si>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</si>
  <si>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</si>
  <si>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</si>
  <si>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</si>
  <si>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</si>
  <si>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</si>
  <si>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</si>
  <si>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</si>
  <si>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</si>
  <si>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</si>
  <si>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</si>
  <si>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</si>
  <si>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</si>
  <si>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</si>
  <si>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</si>
  <si>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</si>
  <si>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</si>
  <si>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</si>
  <si>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</si>
  <si>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</si>
  <si>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</si>
  <si>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</si>
  <si>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</si>
  <si>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</si>
  <si>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</si>
  <si>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</si>
  <si>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</si>
  <si>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</si>
  <si>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</si>
  <si>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</si>
  <si>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</si>
  <si>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</si>
  <si>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</si>
  <si>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</si>
  <si>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</si>
  <si>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</si>
  <si>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</si>
  <si>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</si>
  <si>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</si>
  <si>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</si>
  <si>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</si>
  <si>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</si>
  <si>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</si>
  <si>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</si>
  <si>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</si>
  <si>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</si>
  <si>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</si>
  <si>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</si>
  <si>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</si>
  <si>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</si>
  <si>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</si>
  <si>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</si>
  <si>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</si>
  <si>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</si>
  <si>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</si>
  <si>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</si>
  <si>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</si>
  <si>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</si>
  <si>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</si>
  <si>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</si>
  <si>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</si>
  <si>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</si>
  <si>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</si>
  <si>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</si>
  <si>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</si>
  <si>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</si>
  <si>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</si>
  <si>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</si>
  <si>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</si>
  <si>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</si>
  <si>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</si>
  <si>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</si>
  <si>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</si>
  <si>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</si>
  <si>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</si>
  <si>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</si>
  <si>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</si>
  <si>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</si>
  <si>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</si>
  <si>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</si>
  <si>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</si>
  <si>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</si>
  <si>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</si>
  <si>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</si>
  <si>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</si>
  <si>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</si>
  <si>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</si>
  <si>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</si>
  <si>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</si>
  <si>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</si>
  <si>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</si>
  <si>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</si>
  <si>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</si>
  <si>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</si>
  <si>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</si>
  <si>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</si>
  <si>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</si>
  <si>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</si>
  <si>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</si>
  <si>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</si>
  <si>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</si>
  <si>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</si>
  <si>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</si>
  <si>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</si>
  <si>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</si>
  <si>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</si>
  <si>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</si>
  <si>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</si>
  <si>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</si>
  <si>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</si>
  <si>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</si>
  <si>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</si>
  <si>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</si>
  <si>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</si>
  <si>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</si>
  <si>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</si>
  <si>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</si>
  <si>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</si>
  <si>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</si>
  <si>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</si>
  <si>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</si>
  <si>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</si>
  <si>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</si>
  <si>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</si>
  <si>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</si>
  <si>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</si>
  <si>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</si>
  <si>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</si>
  <si>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</si>
  <si>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</si>
  <si>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</si>
  <si>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</si>
  <si>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</si>
  <si>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</si>
  <si>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</si>
  <si>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</si>
  <si>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</si>
  <si>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</si>
  <si>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</si>
  <si>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</si>
  <si>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</si>
  <si>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</si>
  <si>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</si>
  <si>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</si>
  <si>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</si>
  <si>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</si>
  <si>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</si>
  <si>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</si>
  <si>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</si>
  <si>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</si>
  <si>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</si>
  <si>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</si>
  <si>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</si>
  <si>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</si>
  <si>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</si>
  <si>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</si>
  <si>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</si>
  <si>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</si>
  <si>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</si>
  <si>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</si>
  <si>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</si>
  <si>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</si>
  <si>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</si>
  <si>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</si>
  <si>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</si>
  <si>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</si>
  <si>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</si>
  <si>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</si>
  <si>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</si>
  <si>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</si>
  <si>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</si>
  <si>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</si>
  <si>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</si>
  <si>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</si>
  <si>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</si>
  <si>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</si>
  <si>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</si>
  <si>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</si>
  <si>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</si>
  <si>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</si>
  <si>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</si>
  <si>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</si>
  <si>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</si>
  <si>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</si>
  <si>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</si>
  <si>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</si>
  <si>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</si>
  <si>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</si>
  <si>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</si>
  <si>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</si>
  <si>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</si>
  <si>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</si>
  <si>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</si>
  <si>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</si>
  <si>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</si>
  <si>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</si>
  <si>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</si>
  <si>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</si>
  <si>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</si>
  <si>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</si>
  <si>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</si>
  <si>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</si>
  <si>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</si>
  <si>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</si>
  <si>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</si>
  <si>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</si>
  <si>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</si>
  <si>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</si>
  <si>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</si>
  <si>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</si>
  <si>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</si>
  <si>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</si>
  <si>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</si>
  <si>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</si>
  <si>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</si>
  <si>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</si>
  <si>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</si>
  <si>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</si>
  <si>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</si>
  <si>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</si>
  <si>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</si>
  <si>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</si>
  <si>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</si>
  <si>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</si>
  <si>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</si>
  <si>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</si>
  <si>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</si>
  <si>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</si>
  <si>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</si>
  <si>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</si>
  <si>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</si>
  <si>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</si>
  <si>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</si>
  <si>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</si>
  <si>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</si>
  <si>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</si>
  <si>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</si>
  <si>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</si>
  <si>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</si>
  <si>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</si>
  <si>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</si>
  <si>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</si>
  <si>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</si>
  <si>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</si>
  <si>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</si>
  <si>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</si>
  <si>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</si>
  <si>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</si>
  <si>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</si>
  <si>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</si>
  <si>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</si>
  <si>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</si>
  <si>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</si>
  <si>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</si>
  <si>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</si>
  <si>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</si>
  <si>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</si>
  <si>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</si>
  <si>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</si>
  <si>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</si>
  <si>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</si>
  <si>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</si>
  <si>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</si>
  <si>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</si>
  <si>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</si>
  <si>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</si>
  <si>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</si>
  <si>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</si>
  <si>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</si>
  <si>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</si>
  <si>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</si>
  <si>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</si>
  <si>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</si>
  <si>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</si>
  <si>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</si>
  <si>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</si>
  <si>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</si>
  <si>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</si>
  <si>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</si>
  <si>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</si>
  <si>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</si>
  <si>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</si>
  <si>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</si>
  <si>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</si>
  <si>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</si>
  <si>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</si>
  <si>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</si>
  <si>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</si>
  <si>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</si>
  <si>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</si>
  <si>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</si>
  <si>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</si>
  <si>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</si>
  <si>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</si>
  <si>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</si>
  <si>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</si>
  <si>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</si>
  <si>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</si>
  <si>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</si>
  <si>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</si>
  <si>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</si>
  <si>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</si>
  <si>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</si>
  <si>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</si>
  <si>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</si>
  <si>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</si>
  <si>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</si>
  <si>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</si>
  <si>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</si>
  <si>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</si>
  <si>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</si>
  <si>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</si>
  <si>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</si>
  <si>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</si>
  <si>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</si>
  <si>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</si>
  <si>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</si>
  <si>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</si>
  <si>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</si>
  <si>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</si>
  <si>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</si>
  <si>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</si>
  <si>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</si>
  <si>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</si>
  <si>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</si>
  <si>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</si>
  <si>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</si>
  <si>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</si>
  <si>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</si>
  <si>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</si>
  <si>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</si>
  <si>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</si>
  <si>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</si>
  <si>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</si>
  <si>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</si>
  <si>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</si>
  <si>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</si>
  <si>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</si>
  <si>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</si>
  <si>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</si>
  <si>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</si>
  <si>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</si>
  <si>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</si>
  <si>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</si>
  <si>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</si>
  <si>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</si>
  <si>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</si>
  <si>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</si>
  <si>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</si>
  <si>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</si>
  <si>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</si>
  <si>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</si>
  <si>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</si>
  <si>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</si>
  <si>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</si>
  <si>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</si>
  <si>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</si>
  <si>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</si>
  <si>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</si>
  <si>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</si>
  <si>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</si>
  <si>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</si>
  <si>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</si>
  <si>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</si>
  <si>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</si>
  <si>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</si>
  <si>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</si>
  <si>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</si>
  <si>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</si>
  <si>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</si>
  <si>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</si>
  <si>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</si>
  <si>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</si>
  <si>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</si>
  <si>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</si>
  <si>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</si>
  <si>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</si>
  <si>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</si>
  <si>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</si>
  <si>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</si>
  <si>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</si>
  <si>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</si>
  <si>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</si>
  <si>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</si>
  <si>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</si>
  <si>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</si>
  <si>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</si>
  <si>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</si>
  <si>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</si>
  <si>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</si>
  <si>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</si>
  <si>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</si>
  <si>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</si>
  <si>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</si>
  <si>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</si>
  <si>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</si>
  <si>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</si>
  <si>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</si>
  <si>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</si>
  <si>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</si>
  <si>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</si>
  <si>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</si>
  <si>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</si>
  <si>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</si>
  <si>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</si>
  <si>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</si>
  <si>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</si>
  <si>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</si>
  <si>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</si>
  <si>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</si>
  <si>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</si>
  <si>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</si>
  <si>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</si>
  <si>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</si>
  <si>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</si>
  <si>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</si>
  <si>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</si>
  <si>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</si>
  <si>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</si>
  <si>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</si>
  <si>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</si>
  <si>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</si>
  <si>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</si>
  <si>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</si>
  <si>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</si>
  <si>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</si>
  <si>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</si>
  <si>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</si>
  <si>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</si>
  <si>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</si>
  <si>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</si>
  <si>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</si>
  <si>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</si>
  <si>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</si>
  <si>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</si>
  <si>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</si>
  <si>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</si>
  <si>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</si>
  <si>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</si>
  <si>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</si>
  <si>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</si>
  <si>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</si>
  <si>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</si>
  <si>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</si>
  <si>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</si>
  <si>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</si>
  <si>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</si>
  <si>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</si>
  <si>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</si>
  <si>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</si>
  <si>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</si>
  <si>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</si>
  <si>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</si>
  <si>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</si>
  <si>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</si>
  <si>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</si>
  <si>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</si>
  <si>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</si>
  <si>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</si>
  <si>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</si>
  <si>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</si>
  <si>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</si>
  <si>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</si>
  <si>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</si>
  <si>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</si>
  <si>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</si>
  <si>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</si>
  <si>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</si>
  <si>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</si>
  <si>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</si>
  <si>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</si>
  <si>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</si>
  <si>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</si>
  <si>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</si>
  <si>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</si>
  <si>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</si>
  <si>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</si>
  <si>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</si>
  <si>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</si>
  <si>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</si>
  <si>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</si>
  <si>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</si>
  <si>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</si>
  <si>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</si>
  <si>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</si>
  <si>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</si>
  <si>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</si>
  <si>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</si>
  <si>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</si>
  <si>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</si>
  <si>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</si>
  <si>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</si>
  <si>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</si>
  <si>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</si>
  <si>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</si>
  <si>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</si>
  <si>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</si>
  <si>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</si>
  <si>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</si>
  <si>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</si>
  <si>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</si>
  <si>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</si>
  <si>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</si>
  <si>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</si>
  <si>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</si>
  <si>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</si>
  <si>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</si>
  <si>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</si>
  <si>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</si>
  <si>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</si>
  <si>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</si>
  <si>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</si>
  <si>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</si>
  <si>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</si>
  <si>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</si>
  <si>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</si>
  <si>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</si>
  <si>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</si>
  <si>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</si>
  <si>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</si>
  <si>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</si>
  <si>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</si>
  <si>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</si>
  <si>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</si>
  <si>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</si>
  <si>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</si>
  <si>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</si>
  <si>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</si>
  <si>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</si>
  <si>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</si>
  <si>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</si>
  <si>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</si>
  <si>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</si>
  <si>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</si>
  <si>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</si>
  <si>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</si>
  <si>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</si>
  <si>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</si>
  <si>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</si>
  <si>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</si>
  <si>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</si>
  <si>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</si>
  <si>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</si>
  <si>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</si>
  <si>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</si>
  <si>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</si>
  <si>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</si>
  <si>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</si>
  <si>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</si>
  <si>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</si>
  <si>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</si>
  <si>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</si>
  <si>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</si>
  <si>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</si>
  <si>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</si>
  <si>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</si>
  <si>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</si>
  <si>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</si>
  <si>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</si>
  <si>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</si>
  <si>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</si>
  <si>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</si>
  <si>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</si>
  <si>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</si>
  <si>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</si>
  <si>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</si>
  <si>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</si>
  <si>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</si>
  <si>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</si>
  <si>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</si>
  <si>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</si>
  <si>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</si>
  <si>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</si>
  <si>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</si>
  <si>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</si>
  <si>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</si>
  <si>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</si>
  <si>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</si>
  <si>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</si>
  <si>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</si>
  <si>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</si>
  <si>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</si>
  <si>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</si>
  <si>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</si>
  <si>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</si>
  <si>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</si>
  <si>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</si>
  <si>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</si>
  <si>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</si>
  <si>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</si>
  <si>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</si>
  <si>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</si>
  <si>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</si>
  <si>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</si>
  <si>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</si>
  <si>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</si>
  <si>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</si>
  <si>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</si>
  <si>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</si>
  <si>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</si>
  <si>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</si>
  <si>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</si>
  <si>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</si>
  <si>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</si>
  <si>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</si>
  <si>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</si>
  <si>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</si>
  <si>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</si>
  <si>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</si>
  <si>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</si>
  <si>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</si>
  <si>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</si>
  <si>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</si>
  <si>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</si>
  <si>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</si>
  <si>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</si>
  <si>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</si>
  <si>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</si>
  <si>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</si>
  <si>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</si>
  <si>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</si>
  <si>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</si>
  <si>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</si>
  <si>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</si>
  <si>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</si>
  <si>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</si>
  <si>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</si>
  <si>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</si>
  <si>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</si>
  <si>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</si>
  <si>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</si>
  <si>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</si>
  <si>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</si>
  <si>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</si>
  <si>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</si>
  <si>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</si>
  <si>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</si>
  <si>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</si>
  <si>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</si>
  <si>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</si>
  <si>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</si>
  <si>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</si>
  <si>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</si>
  <si>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</si>
  <si>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</si>
  <si>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</si>
  <si>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</si>
  <si>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</si>
  <si>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</si>
  <si>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</si>
  <si>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</si>
  <si>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</si>
  <si>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</si>
  <si>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</si>
  <si>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</si>
  <si>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</si>
  <si>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</si>
  <si>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</si>
  <si>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</si>
  <si>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</si>
  <si>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</si>
  <si>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</si>
  <si>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</si>
  <si>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</si>
  <si>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</si>
  <si>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</si>
  <si>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</si>
  <si>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</si>
  <si>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</si>
  <si>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</si>
  <si>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</si>
  <si>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</si>
  <si>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</si>
  <si>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</si>
  <si>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</si>
  <si>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</si>
  <si>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</si>
  <si>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</si>
  <si>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</si>
  <si>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</si>
  <si>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</si>
  <si>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</si>
  <si>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</si>
  <si>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</si>
  <si>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</si>
  <si>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</si>
  <si>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</si>
  <si>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</si>
  <si>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</si>
  <si>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</si>
  <si>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</si>
  <si>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</si>
  <si>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</si>
  <si>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</si>
  <si>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</si>
  <si>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</si>
  <si>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</si>
  <si>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</si>
  <si>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</si>
  <si>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</si>
  <si>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</si>
  <si>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</si>
  <si>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</si>
  <si>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</si>
  <si>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</si>
  <si>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</si>
  <si>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</si>
  <si>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</si>
  <si>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</si>
  <si>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</si>
  <si>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</si>
  <si>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</si>
  <si>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</si>
  <si>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</si>
  <si>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</si>
  <si>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</si>
  <si>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</si>
  <si>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</si>
  <si>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</si>
  <si>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</si>
  <si>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</si>
  <si>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</si>
  <si>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</si>
  <si>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</si>
  <si>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</si>
  <si>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</si>
  <si>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</si>
  <si>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</si>
  <si>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</si>
  <si>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</si>
  <si>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</si>
  <si>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</si>
  <si>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</si>
  <si>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</si>
  <si>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</si>
  <si>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</si>
  <si>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</si>
  <si>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</si>
  <si>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</si>
  <si>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</si>
  <si>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</si>
  <si>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</si>
  <si>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</si>
  <si>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</si>
  <si>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</si>
  <si>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</si>
  <si>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</si>
  <si>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</si>
  <si>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</si>
  <si>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</si>
  <si>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</si>
  <si>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</si>
  <si>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</si>
  <si>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</si>
  <si>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</si>
  <si>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</si>
  <si>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</si>
  <si>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</si>
  <si>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</si>
  <si>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</si>
  <si>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</si>
  <si>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</si>
  <si>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</si>
  <si>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</si>
  <si>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</si>
  <si>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</si>
  <si>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</si>
  <si>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</si>
  <si>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</si>
  <si>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</si>
  <si>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</si>
  <si>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</si>
  <si>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</si>
  <si>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</si>
  <si>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</si>
  <si>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</si>
  <si>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</si>
  <si>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</si>
  <si>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</si>
  <si>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</si>
  <si>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</si>
  <si>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</si>
  <si>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</si>
  <si>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</si>
  <si>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</si>
  <si>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</si>
  <si>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</si>
  <si>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</si>
  <si>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</si>
  <si>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</si>
  <si>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</si>
  <si>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</si>
  <si>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</si>
  <si>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</si>
  <si>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</si>
  <si>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</si>
  <si>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</si>
  <si>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</si>
  <si>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</si>
  <si>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</si>
  <si>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</si>
  <si>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</si>
  <si>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</si>
  <si>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</si>
  <si>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</si>
  <si>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</si>
  <si>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</si>
  <si>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</si>
  <si>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</si>
  <si>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</si>
  <si>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</si>
  <si>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</si>
  <si>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</si>
  <si>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</si>
  <si>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</si>
  <si>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</si>
  <si>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</si>
  <si>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</si>
  <si>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</si>
  <si>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</si>
  <si>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</si>
  <si>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</si>
  <si>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</si>
  <si>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</si>
  <si>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</si>
  <si>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</si>
  <si>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</si>
  <si>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</si>
  <si>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</si>
  <si>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</si>
  <si>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</si>
  <si>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</si>
  <si>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</si>
  <si>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</si>
  <si>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</si>
  <si>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</si>
  <si>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</si>
  <si>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</si>
  <si>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</si>
  <si>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</si>
  <si>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</si>
  <si>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</si>
  <si>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</si>
  <si>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</si>
  <si>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</si>
  <si>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</si>
  <si>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</si>
  <si>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</si>
  <si>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</si>
  <si>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</si>
  <si>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</si>
  <si>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</si>
  <si>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</si>
  <si>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</si>
  <si>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</si>
  <si>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</si>
  <si>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</si>
  <si>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</si>
  <si>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</si>
  <si>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</si>
  <si>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</si>
  <si>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</si>
  <si>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</si>
  <si>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</si>
  <si>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</si>
  <si>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</si>
  <si>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</si>
  <si>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</si>
  <si>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</si>
  <si>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</si>
  <si>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</si>
  <si>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</si>
  <si>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</si>
  <si>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</si>
  <si>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</si>
  <si>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</si>
  <si>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</si>
  <si>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</si>
  <si>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</si>
  <si>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</si>
  <si>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</si>
  <si>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</si>
  <si>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</si>
  <si>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</si>
  <si>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</si>
  <si>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</si>
  <si>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</si>
  <si>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</si>
  <si>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</si>
  <si>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</si>
  <si>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</si>
  <si>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</si>
  <si>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</si>
  <si>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</si>
  <si>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</si>
  <si>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</si>
  <si>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</si>
  <si>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</si>
  <si>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</si>
  <si>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</si>
  <si>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</si>
  <si>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</si>
  <si>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</si>
  <si>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</si>
  <si>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</si>
  <si>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</si>
  <si>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</si>
  <si>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</si>
  <si>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</si>
  <si>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</si>
  <si>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</si>
  <si>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</si>
  <si>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</si>
  <si>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</si>
  <si>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</si>
  <si>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</si>
  <si>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</si>
  <si>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</si>
  <si>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</si>
  <si>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</si>
  <si>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</si>
  <si>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</si>
  <si>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</si>
  <si>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</si>
  <si>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</si>
  <si>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</si>
  <si>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</si>
  <si>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</si>
  <si>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</si>
  <si>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</si>
  <si>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</si>
  <si>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</si>
  <si>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</si>
  <si>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</si>
  <si>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</si>
  <si>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</si>
  <si>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</si>
  <si>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</si>
  <si>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</si>
  <si>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</si>
  <si>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</si>
  <si>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</si>
  <si>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</si>
  <si>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</si>
  <si>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</si>
  <si>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</si>
  <si>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</si>
  <si>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</si>
  <si>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</si>
  <si>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</si>
  <si>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</si>
  <si>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</si>
  <si>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</si>
  <si>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</si>
  <si>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</si>
  <si>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</si>
  <si>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</si>
  <si>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</si>
  <si>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</si>
  <si>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</si>
  <si>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</si>
  <si>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</si>
  <si>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</si>
  <si>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</si>
  <si>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</si>
  <si>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</si>
  <si>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</si>
  <si>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</si>
  <si>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</si>
  <si>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</si>
  <si>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</si>
  <si>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</si>
  <si>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</si>
  <si>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</si>
  <si>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</si>
  <si>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</si>
  <si>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</si>
  <si>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</si>
  <si>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</si>
  <si>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</si>
  <si>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</si>
  <si>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</si>
  <si>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</si>
  <si>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</si>
  <si>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</si>
  <si>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</si>
  <si>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</si>
  <si>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</si>
  <si>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</si>
  <si>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</si>
  <si>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</si>
  <si>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</si>
  <si>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</si>
  <si>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</si>
  <si>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</si>
  <si>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</si>
  <si>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</si>
  <si>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</si>
  <si>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</si>
  <si>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</si>
  <si>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</si>
  <si>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</si>
  <si>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</si>
  <si>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</si>
  <si>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</si>
  <si>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</si>
  <si>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</si>
  <si>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</si>
  <si>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</si>
  <si>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</si>
  <si>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</si>
  <si>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</si>
  <si>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</si>
  <si>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</si>
  <si>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</si>
  <si>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</si>
  <si>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</si>
  <si>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</si>
  <si>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</si>
  <si>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</si>
  <si>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</si>
  <si>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</si>
  <si>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</si>
  <si>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</si>
  <si>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</si>
  <si>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</si>
  <si>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</si>
  <si>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</si>
  <si>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</si>
  <si>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</si>
  <si>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</si>
  <si>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</si>
  <si>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</si>
  <si>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</si>
  <si>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</si>
  <si>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</si>
  <si>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</si>
  <si>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</si>
  <si>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</si>
  <si>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</si>
  <si>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</si>
  <si>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</si>
  <si>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</si>
  <si>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</si>
  <si>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</si>
  <si>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</si>
  <si>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</si>
  <si>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</si>
  <si>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</si>
  <si>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</si>
  <si>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</si>
  <si>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</si>
  <si>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</si>
  <si>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</si>
  <si>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</si>
  <si>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</si>
  <si>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</si>
  <si>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</si>
  <si>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</si>
  <si>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</si>
  <si>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</si>
  <si>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</si>
  <si>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</si>
  <si>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</si>
  <si>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</si>
  <si>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</si>
  <si>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</si>
  <si>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</si>
  <si>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</si>
  <si>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</si>
  <si>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</si>
  <si>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</si>
  <si>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</si>
  <si>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</si>
  <si>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</si>
  <si>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</si>
  <si>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</si>
  <si>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</si>
  <si>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</si>
  <si>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</si>
  <si>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</si>
  <si>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</si>
  <si>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</si>
  <si>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</si>
  <si>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</si>
  <si>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</si>
  <si>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</si>
  <si>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</si>
  <si>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</si>
  <si>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</si>
  <si>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</si>
  <si>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</si>
  <si>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</si>
  <si>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</si>
  <si>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</si>
  <si>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</si>
  <si>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</si>
  <si>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</si>
  <si>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</si>
  <si>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</si>
  <si>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</si>
  <si>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</si>
  <si>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</si>
  <si>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</si>
  <si>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</si>
  <si>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</si>
  <si>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</si>
  <si>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</si>
  <si>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</si>
  <si>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</si>
  <si>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</si>
  <si>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</si>
  <si>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</si>
  <si>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</si>
  <si>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</si>
  <si>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</si>
  <si>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</si>
  <si>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</si>
  <si>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</si>
  <si>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</si>
  <si>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</si>
  <si>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</si>
  <si>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</si>
  <si>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</si>
  <si>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</si>
  <si>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</si>
  <si>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</si>
  <si>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</si>
  <si>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</si>
  <si>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</si>
  <si>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</si>
  <si>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</si>
  <si>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</si>
  <si>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</si>
  <si>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</si>
  <si>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</si>
  <si>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</si>
  <si>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</si>
  <si>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</si>
  <si>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</si>
  <si>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</si>
  <si>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</si>
  <si>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</si>
  <si>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</si>
  <si>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</si>
  <si>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</si>
  <si>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</si>
  <si>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</si>
  <si>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</si>
  <si>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</si>
  <si>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</si>
  <si>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</si>
  <si>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</si>
  <si>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</si>
  <si>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</si>
  <si>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</si>
  <si>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</si>
  <si>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</si>
  <si>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</si>
  <si>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</si>
  <si>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</si>
  <si>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</si>
  <si>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</si>
  <si>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</si>
  <si>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</si>
  <si>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</si>
  <si>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</si>
  <si>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</si>
  <si>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</si>
  <si>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</si>
  <si>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</si>
  <si>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</si>
  <si>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</si>
  <si>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</si>
  <si>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</si>
  <si>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</si>
  <si>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</si>
  <si>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</si>
  <si>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</si>
  <si>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</si>
  <si>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</si>
  <si>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</si>
  <si>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</si>
  <si>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</si>
  <si>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</si>
  <si>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</si>
  <si>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</si>
  <si>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</si>
  <si>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</si>
  <si>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</si>
  <si>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</si>
  <si>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</si>
  <si>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</si>
  <si>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</si>
  <si>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</si>
  <si>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</si>
  <si>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</si>
  <si>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</si>
  <si>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</si>
  <si>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</si>
  <si>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</si>
  <si>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</si>
  <si>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</si>
  <si>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</si>
  <si>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</si>
  <si>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</si>
  <si>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</si>
  <si>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</si>
  <si>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</si>
  <si>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</si>
  <si>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</si>
  <si>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</si>
  <si>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</si>
  <si>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</si>
  <si>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</si>
  <si>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</si>
  <si>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</si>
  <si>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</si>
  <si>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</si>
  <si>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</si>
  <si>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</si>
  <si>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</si>
  <si>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</si>
  <si>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</si>
  <si>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</si>
  <si>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</si>
  <si>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</si>
  <si>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</si>
  <si>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</si>
  <si>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</si>
  <si>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</si>
  <si>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</si>
  <si>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</si>
  <si>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</si>
  <si>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</si>
  <si>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</si>
  <si>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</si>
  <si>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</si>
  <si>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</si>
  <si>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</si>
  <si>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</si>
  <si>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</si>
  <si>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</si>
  <si>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</si>
  <si>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</si>
  <si>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</si>
  <si>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</si>
  <si>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</si>
  <si>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</si>
  <si>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</si>
  <si>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</si>
  <si>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</si>
  <si>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</si>
  <si>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</si>
  <si>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</si>
  <si>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</si>
  <si>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</si>
  <si>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</si>
  <si>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</si>
  <si>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</si>
  <si>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</si>
  <si>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</si>
  <si>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</si>
  <si>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</si>
  <si>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</si>
  <si>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</si>
  <si>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</si>
  <si>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</si>
  <si>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</si>
  <si>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</si>
  <si>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</si>
  <si>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</si>
  <si>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</si>
  <si>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</si>
  <si>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</si>
  <si>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</si>
  <si>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</si>
  <si>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</si>
  <si>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</si>
  <si>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</si>
  <si>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</si>
  <si>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</si>
  <si>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</si>
  <si>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</si>
  <si>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</si>
  <si>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</si>
  <si>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</si>
  <si>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</si>
  <si>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</si>
  <si>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</si>
  <si>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</si>
  <si>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</si>
  <si>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</si>
  <si>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</si>
  <si>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</si>
  <si>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</si>
  <si>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</si>
  <si>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</si>
  <si>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</si>
  <si>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</si>
  <si>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</si>
  <si>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</si>
  <si>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</si>
  <si>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</si>
  <si>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</si>
  <si>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</si>
  <si>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</si>
  <si>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</si>
  <si>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</si>
  <si>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</si>
  <si>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</si>
  <si>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</si>
  <si>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</si>
  <si>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</si>
  <si>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</si>
  <si>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</si>
  <si>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</si>
  <si>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</si>
  <si>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</si>
  <si>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</si>
  <si>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</si>
  <si>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</si>
  <si>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</si>
  <si>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</si>
  <si>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</si>
  <si>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</si>
  <si>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</si>
  <si>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</si>
  <si>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</si>
  <si>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</si>
  <si>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</si>
  <si>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</si>
  <si>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</si>
  <si>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</si>
  <si>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</si>
  <si>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</si>
  <si>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</si>
  <si>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</si>
  <si>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</si>
  <si>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</si>
  <si>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</si>
  <si>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</si>
  <si>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</si>
  <si>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</si>
  <si>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</si>
  <si>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</si>
  <si>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</si>
  <si>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</si>
  <si>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</si>
  <si>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</si>
  <si>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</si>
  <si>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</si>
  <si>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</si>
  <si>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</si>
  <si>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</si>
  <si>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</si>
  <si>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</si>
  <si>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</si>
  <si>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</si>
  <si>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</si>
  <si>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</si>
  <si>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</si>
  <si>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</si>
  <si>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</si>
  <si>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</si>
  <si>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</si>
  <si>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</si>
  <si>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</si>
  <si>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</si>
  <si>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</si>
  <si>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</si>
  <si>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</si>
  <si>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</si>
  <si>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</si>
  <si>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</si>
  <si>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</si>
  <si>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</si>
  <si>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</si>
  <si>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</si>
  <si>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</si>
  <si>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</si>
  <si>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</si>
  <si>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</si>
  <si>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</si>
  <si>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</si>
  <si>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</si>
  <si>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</si>
  <si>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</si>
  <si>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</si>
  <si>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</si>
  <si>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</si>
  <si>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</si>
  <si>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</si>
  <si>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</si>
  <si>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</si>
  <si>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</si>
  <si>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</si>
  <si>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</si>
  <si>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</si>
  <si>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</si>
  <si>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</si>
  <si>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</si>
  <si>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</si>
  <si>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</si>
  <si>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</si>
  <si>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</si>
  <si>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</si>
  <si>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</si>
  <si>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</si>
  <si>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</si>
  <si>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</si>
  <si>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</si>
  <si>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</si>
  <si>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</si>
  <si>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</si>
  <si>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</si>
  <si>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</si>
  <si>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</si>
  <si>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</si>
  <si>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</si>
  <si>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</si>
  <si>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</si>
  <si>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</si>
  <si>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</si>
  <si>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</si>
  <si>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</si>
  <si>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</si>
  <si>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</si>
  <si>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</si>
  <si>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</si>
  <si>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</si>
  <si>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</si>
  <si>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</si>
  <si>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</si>
  <si>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</si>
  <si>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</si>
  <si>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</si>
  <si>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</si>
  <si>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</si>
  <si>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</si>
  <si>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</si>
  <si>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</si>
  <si>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</si>
  <si>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</si>
  <si>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</si>
  <si>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</si>
  <si>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</si>
  <si>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</si>
  <si>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</si>
  <si>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</si>
  <si>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</si>
  <si>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</si>
  <si>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</si>
  <si>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</si>
  <si>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</si>
  <si>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</si>
  <si>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</si>
  <si>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</si>
  <si>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</si>
  <si>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</si>
  <si>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</si>
  <si>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</si>
  <si>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</si>
  <si>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</si>
  <si>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</si>
  <si>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</si>
  <si>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</si>
  <si>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</si>
  <si>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</si>
  <si>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</si>
  <si>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</si>
  <si>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</si>
  <si>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</si>
  <si>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</si>
  <si>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</si>
  <si>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</si>
  <si>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</si>
  <si>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</si>
  <si>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</si>
  <si>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</si>
  <si>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</si>
  <si>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</si>
  <si>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</si>
  <si>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</si>
  <si>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</si>
  <si>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</si>
  <si>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</si>
  <si>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</si>
  <si>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</si>
  <si>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</si>
  <si>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</si>
  <si>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</si>
  <si>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</si>
  <si>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</si>
  <si>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</si>
  <si>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</si>
  <si>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</si>
  <si>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</si>
  <si>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</si>
  <si>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</si>
  <si>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</si>
  <si>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</si>
  <si>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</si>
  <si>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</si>
  <si>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</si>
  <si>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</si>
  <si>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</si>
  <si>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</si>
  <si>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</si>
  <si>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</si>
  <si>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</si>
  <si>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</si>
  <si>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</si>
  <si>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</si>
  <si>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</si>
  <si>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</si>
  <si>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</si>
  <si>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</si>
  <si>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</si>
  <si>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</si>
  <si>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</si>
  <si>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</si>
  <si>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</si>
  <si>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</si>
  <si>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</si>
  <si>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</si>
  <si>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</si>
  <si>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</si>
  <si>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</si>
  <si>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</si>
  <si>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</si>
  <si>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</si>
  <si>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</si>
  <si>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</si>
  <si>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</si>
  <si>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</si>
  <si>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</si>
  <si>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</si>
  <si>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</si>
  <si>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</si>
  <si>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</si>
  <si>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</si>
  <si>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</si>
  <si>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</si>
  <si>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</si>
  <si>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</si>
  <si>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</si>
  <si>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</si>
  <si>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</si>
  <si>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</si>
  <si>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</si>
  <si>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</si>
  <si>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</si>
  <si>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</si>
  <si>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</si>
  <si>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</si>
  <si>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</si>
  <si>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</si>
  <si>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</si>
  <si>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</si>
  <si>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</si>
  <si>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</si>
  <si>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</si>
  <si>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</si>
  <si>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</si>
  <si>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</si>
  <si>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</si>
  <si>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</si>
  <si>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</si>
  <si>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</si>
  <si>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</si>
  <si>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</si>
  <si>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</si>
  <si>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</si>
  <si>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</si>
  <si>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</si>
  <si>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</si>
  <si>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</si>
  <si>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</si>
  <si>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</si>
  <si>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</si>
  <si>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</si>
  <si>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</si>
  <si>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</si>
  <si>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</si>
  <si>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</si>
  <si>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</si>
  <si>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</si>
  <si>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</si>
  <si>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</si>
  <si>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</si>
  <si>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</si>
  <si>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</si>
  <si>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</si>
  <si>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</si>
  <si>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</si>
  <si>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</si>
  <si>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</si>
  <si>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</si>
  <si>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</si>
  <si>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</si>
  <si>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</si>
  <si>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</si>
  <si>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</si>
  <si>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</si>
  <si>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</si>
  <si>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</si>
  <si>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</si>
  <si>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</si>
  <si>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</si>
  <si>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</si>
  <si>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</si>
  <si>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</si>
  <si>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</si>
  <si>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</si>
  <si>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</si>
  <si>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</si>
  <si>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</si>
  <si>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</si>
  <si>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</si>
  <si>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</si>
  <si>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</si>
  <si>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</si>
  <si>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</si>
  <si>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</si>
  <si>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</si>
  <si>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</si>
  <si>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</si>
  <si>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</si>
  <si>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</si>
  <si>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</si>
  <si>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</si>
  <si>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</si>
  <si>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</si>
  <si>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</si>
  <si>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</si>
  <si>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</si>
  <si>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</si>
  <si>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</si>
  <si>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</si>
  <si>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</si>
  <si>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</si>
  <si>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</si>
  <si>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</si>
  <si>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</si>
  <si>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</si>
  <si>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</si>
  <si>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</si>
  <si>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</si>
  <si>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</si>
  <si>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</si>
  <si>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</si>
  <si>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</si>
  <si>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</si>
  <si>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</si>
  <si>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</si>
  <si>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</si>
  <si>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</si>
  <si>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</si>
  <si>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</si>
  <si>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</si>
  <si>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</si>
  <si>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</si>
  <si>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</si>
  <si>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</si>
  <si>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</si>
  <si>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</si>
  <si>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</si>
  <si>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</si>
  <si>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</si>
  <si>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</si>
  <si>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</si>
  <si>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</si>
  <si>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</si>
  <si>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</si>
  <si>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</si>
  <si>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</si>
  <si>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</si>
  <si>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</si>
  <si>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</si>
  <si>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</si>
  <si>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</si>
  <si>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</si>
  <si>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</si>
  <si>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</si>
  <si>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</si>
  <si>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</si>
  <si>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</si>
  <si>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</si>
  <si>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</si>
  <si>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</si>
  <si>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</si>
  <si>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</si>
  <si>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</si>
  <si>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</si>
  <si>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</si>
  <si>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</si>
  <si>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</si>
  <si>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</si>
  <si>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</si>
  <si>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</si>
  <si>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</si>
  <si>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</si>
  <si>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</si>
  <si>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</si>
  <si>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</si>
  <si>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</si>
  <si>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</si>
  <si>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</si>
  <si>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</si>
  <si>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</si>
  <si>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</si>
  <si>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</si>
  <si>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</si>
  <si>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</si>
  <si>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</si>
  <si>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</si>
  <si>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</si>
  <si>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</si>
  <si>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</si>
  <si>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</si>
  <si>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</si>
  <si>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</si>
  <si>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</si>
  <si>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</si>
  <si>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</si>
  <si>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</si>
  <si>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</si>
  <si>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</si>
  <si>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</si>
  <si>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</si>
  <si>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</si>
  <si>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</si>
  <si>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</si>
  <si>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</si>
  <si>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</si>
  <si>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</si>
  <si>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</si>
  <si>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</si>
  <si>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</si>
  <si>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</si>
  <si>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</si>
  <si>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</si>
  <si>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</si>
  <si>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</si>
  <si>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</si>
  <si>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</si>
  <si>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</si>
  <si>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</si>
  <si>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</si>
  <si>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</si>
  <si>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</si>
  <si>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</si>
  <si>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</si>
  <si>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</si>
  <si>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</si>
  <si>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</si>
  <si>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</si>
  <si>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</si>
  <si>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</si>
  <si>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</si>
  <si>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</si>
  <si>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</si>
  <si>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</si>
  <si>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</si>
  <si>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</si>
  <si>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</si>
  <si>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</si>
  <si>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</si>
  <si>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</si>
  <si>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</si>
  <si>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</si>
  <si>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</si>
  <si>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</si>
  <si>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</si>
  <si>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</si>
  <si>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</si>
  <si>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</si>
  <si>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</si>
  <si>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</si>
  <si>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</si>
  <si>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</si>
  <si>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</si>
  <si>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</si>
  <si>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</si>
  <si>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</si>
  <si>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</si>
  <si>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</si>
  <si>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</si>
  <si>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</si>
  <si>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</si>
  <si>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</si>
  <si>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</si>
  <si>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</si>
  <si>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</si>
  <si>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</si>
  <si>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</si>
  <si>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</si>
  <si>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</si>
  <si>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</si>
  <si>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</si>
  <si>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</si>
  <si>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</si>
  <si>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</si>
  <si>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</si>
  <si>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</si>
  <si>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</si>
  <si>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</si>
  <si>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</si>
  <si>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</si>
  <si>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</si>
  <si>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</si>
  <si>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</si>
  <si>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</si>
  <si>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</si>
  <si>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</si>
  <si>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</si>
  <si>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</si>
  <si>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</si>
  <si>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</si>
  <si>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</si>
  <si>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</si>
  <si>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</si>
  <si>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</si>
  <si>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</si>
  <si>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</si>
  <si>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</si>
  <si>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</si>
  <si>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</si>
  <si>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</si>
  <si>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</si>
  <si>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</si>
  <si>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</si>
  <si>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</si>
  <si>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</si>
  <si>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</si>
  <si>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</si>
  <si>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</si>
  <si>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</si>
  <si>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</si>
  <si>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</si>
  <si>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</si>
  <si>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</si>
  <si>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</si>
  <si>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</si>
  <si>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</si>
  <si>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</si>
  <si>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</si>
  <si>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</si>
  <si>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</si>
  <si>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</si>
  <si>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</si>
  <si>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</si>
  <si>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</si>
  <si>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</si>
  <si>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</si>
  <si>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</si>
  <si>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</si>
  <si>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</si>
  <si>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</si>
  <si>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</si>
  <si>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</si>
  <si>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</si>
  <si>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</si>
  <si>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</si>
  <si>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</si>
  <si>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</si>
  <si>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</si>
  <si>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</si>
  <si>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</si>
  <si>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</si>
  <si>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</si>
  <si>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</si>
  <si>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</si>
  <si>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</si>
  <si>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</si>
  <si>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</si>
  <si>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</si>
  <si>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</si>
  <si>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</si>
  <si>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</si>
  <si>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</si>
  <si>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</si>
  <si>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</si>
  <si>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</si>
  <si>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</si>
  <si>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</si>
  <si>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</si>
  <si>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</si>
  <si>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</si>
  <si>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</si>
  <si>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</si>
  <si>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</si>
  <si>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</si>
  <si>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</si>
  <si>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</si>
  <si>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</si>
  <si>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</si>
  <si>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</si>
  <si>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</si>
  <si>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</si>
  <si>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</si>
  <si>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</si>
  <si>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</si>
  <si>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</si>
  <si>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</si>
  <si>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</si>
  <si>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</si>
  <si>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</si>
  <si>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</si>
  <si>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</si>
  <si>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</si>
  <si>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</si>
  <si>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</si>
  <si>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</si>
  <si>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</si>
  <si>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</si>
  <si>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</si>
  <si>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</si>
  <si>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</si>
  <si>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</si>
  <si>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</si>
  <si>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</si>
  <si>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</si>
  <si>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</si>
  <si>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</si>
  <si>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</si>
  <si>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</si>
  <si>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</si>
  <si>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</si>
  <si>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</si>
  <si>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</si>
  <si>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</si>
  <si>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</si>
  <si>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</si>
  <si>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</si>
  <si>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</si>
  <si>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</si>
  <si>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</si>
  <si>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</si>
  <si>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</si>
  <si>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</si>
  <si>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</si>
  <si>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</si>
  <si>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</si>
  <si>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</si>
  <si>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</si>
  <si>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</si>
  <si>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</si>
  <si>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</si>
  <si>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</si>
  <si>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</si>
  <si>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</si>
  <si>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</si>
  <si>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</si>
  <si>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</si>
  <si>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</si>
  <si>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</si>
  <si>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</si>
  <si>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</si>
  <si>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</si>
  <si>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</si>
  <si>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</si>
  <si>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</si>
  <si>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</si>
  <si>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</si>
  <si>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</si>
  <si>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</si>
  <si>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</si>
  <si>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</si>
  <si>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</si>
  <si>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</si>
  <si>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</si>
  <si>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</si>
  <si>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</si>
  <si>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</si>
  <si>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</si>
  <si>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</si>
  <si>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</si>
  <si>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</si>
  <si>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</si>
  <si>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</si>
  <si>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</si>
  <si>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</si>
  <si>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</si>
  <si>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</si>
  <si>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</si>
  <si>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</si>
  <si>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</si>
  <si>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</si>
  <si>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</si>
  <si>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</si>
  <si>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</si>
  <si>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</si>
  <si>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</si>
  <si>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</si>
  <si>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</si>
  <si>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</si>
  <si>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</si>
  <si>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</si>
  <si>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</si>
  <si>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</si>
  <si>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</si>
  <si>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</si>
  <si>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</si>
  <si>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</si>
  <si>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</si>
  <si>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</si>
  <si>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</si>
  <si>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</si>
  <si>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</si>
  <si>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</si>
  <si>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</si>
  <si>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</si>
  <si>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</si>
  <si>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</si>
  <si>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</si>
  <si>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</si>
  <si>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</si>
  <si>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</si>
  <si>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</si>
  <si>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</si>
  <si>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</si>
  <si>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</si>
  <si>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</si>
  <si>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</si>
  <si>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</si>
  <si>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</si>
  <si>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</si>
  <si>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</si>
  <si>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</si>
  <si>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</si>
  <si>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</si>
  <si>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</si>
  <si>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</si>
  <si>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</si>
  <si>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</si>
  <si>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</si>
  <si>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</si>
  <si>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</si>
  <si>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</si>
  <si>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</si>
  <si>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</si>
  <si>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</si>
  <si>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</si>
  <si>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</si>
  <si>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</si>
  <si>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</si>
  <si>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</si>
  <si>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</si>
  <si>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</si>
  <si>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</si>
  <si>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</si>
  <si>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</si>
  <si>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</si>
  <si>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</si>
  <si>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</si>
  <si>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</si>
  <si>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</si>
  <si>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</si>
  <si>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</si>
  <si>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</si>
  <si>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</si>
  <si>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</si>
  <si>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</si>
  <si>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</si>
  <si>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</si>
  <si>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</si>
  <si>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</si>
  <si>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</si>
  <si>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</si>
  <si>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</si>
  <si>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</si>
  <si>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</si>
  <si>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</si>
  <si>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</si>
  <si>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</si>
  <si>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</si>
  <si>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</si>
  <si>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</si>
  <si>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</si>
  <si>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</si>
  <si>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</si>
  <si>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</si>
  <si>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</si>
  <si>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</si>
  <si>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</si>
  <si>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</si>
  <si>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</si>
  <si>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</si>
  <si>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</si>
  <si>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</si>
  <si>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</si>
  <si>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</si>
  <si>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</si>
  <si>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</si>
  <si>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</si>
  <si>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</si>
  <si>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</si>
  <si>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</si>
  <si>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</si>
  <si>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</si>
  <si>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</si>
  <si>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</si>
  <si>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</si>
  <si>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</si>
  <si>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</si>
  <si>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</si>
  <si>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</si>
  <si>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</si>
  <si>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</si>
  <si>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</si>
  <si>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</si>
  <si>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</si>
  <si>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</si>
  <si>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</si>
  <si>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</si>
  <si>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</si>
  <si>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</si>
  <si>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</si>
  <si>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</si>
  <si>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</si>
  <si>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</si>
  <si>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</si>
  <si>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</si>
  <si>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</si>
  <si>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</si>
  <si>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</si>
  <si>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</si>
  <si>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</si>
  <si>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</si>
  <si>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</si>
  <si>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</si>
  <si>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</si>
  <si>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</si>
  <si>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</si>
  <si>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</si>
  <si>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</si>
  <si>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</si>
  <si>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</si>
  <si>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</si>
  <si>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</si>
  <si>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</si>
  <si>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</si>
  <si>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</si>
  <si>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</si>
  <si>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</si>
  <si>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</si>
  <si>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</si>
  <si>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</si>
  <si>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</si>
  <si>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</si>
  <si>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</si>
  <si>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</si>
  <si>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</si>
  <si>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</si>
  <si>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</si>
  <si>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</si>
  <si>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</si>
  <si>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</si>
  <si>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</si>
  <si>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</si>
  <si>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</si>
  <si>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</si>
  <si>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</si>
  <si>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</si>
  <si>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</si>
  <si>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</si>
  <si>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</si>
  <si>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</si>
  <si>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</si>
  <si>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</si>
  <si>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</si>
  <si>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</si>
  <si>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</si>
  <si>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</si>
  <si>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</si>
  <si>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</si>
  <si>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</si>
  <si>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</si>
  <si>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</si>
  <si>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</si>
  <si>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</si>
  <si>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</si>
  <si>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</si>
  <si>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</si>
  <si>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</si>
  <si>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</si>
  <si>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</si>
  <si>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</si>
  <si>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</si>
  <si>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</si>
  <si>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</si>
  <si>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</si>
  <si>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</si>
  <si>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</si>
  <si>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</si>
  <si>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</si>
  <si>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</si>
  <si>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</si>
  <si>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</si>
  <si>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</si>
  <si>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</si>
  <si>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</si>
  <si>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</si>
  <si>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</si>
  <si>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</si>
  <si>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</si>
  <si>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</si>
  <si>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</si>
  <si>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</si>
  <si>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</si>
  <si>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</si>
  <si>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</si>
  <si>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</si>
  <si>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</si>
  <si>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</si>
  <si>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</si>
  <si>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</si>
  <si>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</si>
  <si>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</si>
  <si>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</si>
  <si>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</si>
  <si>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</si>
  <si>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</si>
  <si>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</si>
  <si>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</si>
  <si>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</si>
  <si>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</si>
  <si>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</si>
  <si>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</si>
  <si>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</si>
  <si>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</si>
  <si>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</si>
  <si>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</si>
  <si>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</si>
  <si>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</si>
  <si>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</si>
  <si>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</si>
  <si>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</si>
  <si>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</si>
  <si>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</si>
  <si>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</si>
  <si>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</si>
  <si>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</si>
  <si>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</si>
  <si>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</si>
  <si>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</si>
  <si>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</si>
  <si>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</si>
  <si>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</si>
  <si>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</si>
  <si>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</si>
  <si>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</si>
  <si>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</si>
  <si>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</si>
  <si>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</si>
  <si>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</si>
  <si>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</si>
  <si>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</si>
  <si>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</si>
  <si>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</si>
  <si>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</si>
  <si>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</si>
  <si>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</si>
  <si>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</si>
  <si>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</si>
  <si>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</si>
  <si>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</si>
  <si>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</si>
  <si>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</si>
  <si>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</si>
  <si>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</si>
  <si>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</si>
  <si>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</si>
  <si>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</si>
  <si>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</si>
  <si>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</si>
  <si>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</si>
  <si>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</si>
  <si>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</si>
  <si>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</si>
  <si>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</si>
  <si>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</si>
  <si>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</si>
  <si>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</si>
  <si>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</si>
  <si>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</si>
  <si>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</si>
  <si>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</si>
  <si>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</si>
  <si>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</si>
  <si>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</si>
  <si>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</si>
  <si>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</si>
  <si>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</si>
  <si>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</si>
  <si>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</si>
  <si>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</si>
  <si>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</si>
  <si>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</si>
  <si>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</si>
  <si>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</si>
  <si>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</si>
  <si>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</si>
  <si>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</si>
  <si>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</si>
  <si>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</si>
  <si>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</si>
  <si>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</si>
  <si>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</si>
  <si>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</si>
  <si>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</si>
  <si>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</si>
  <si>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</si>
  <si>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</si>
  <si>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</si>
  <si>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</si>
  <si>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</si>
  <si>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</si>
  <si>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</si>
  <si>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</si>
  <si>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</si>
  <si>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</si>
  <si>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</si>
  <si>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</si>
  <si>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</si>
  <si>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</si>
  <si>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</si>
  <si>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</si>
  <si>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</si>
  <si>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</si>
  <si>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</si>
  <si>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</si>
  <si>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</si>
  <si>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</si>
  <si>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</si>
  <si>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</si>
  <si>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</si>
  <si>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</si>
  <si>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</si>
  <si>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</si>
  <si>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</si>
  <si>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</si>
  <si>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</si>
  <si>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</si>
  <si>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</si>
  <si>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</si>
  <si>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</si>
  <si>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</si>
  <si>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</si>
  <si>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</si>
  <si>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</si>
  <si>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</si>
  <si>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</si>
  <si>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</si>
  <si>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</si>
  <si>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</si>
  <si>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</si>
  <si>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</si>
  <si>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</si>
  <si>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</si>
  <si>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</si>
  <si>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</si>
  <si>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</si>
  <si>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</si>
  <si>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</si>
  <si>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</si>
  <si>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</si>
  <si>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</si>
  <si>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</si>
  <si>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</si>
  <si>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</si>
  <si>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</si>
  <si>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</si>
  <si>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</si>
  <si>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</si>
  <si>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</si>
  <si>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</si>
  <si>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</si>
  <si>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</si>
  <si>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</si>
  <si>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</si>
  <si>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</si>
  <si>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</si>
  <si>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</si>
  <si>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</si>
  <si>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</si>
  <si>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</si>
  <si>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</si>
  <si>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</si>
  <si>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</si>
  <si>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</si>
  <si>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</si>
  <si>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</si>
  <si>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</si>
  <si>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</si>
  <si>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</si>
  <si>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</si>
  <si>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</si>
  <si>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</si>
  <si>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</si>
  <si>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</si>
  <si>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</si>
  <si>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</si>
  <si>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</si>
  <si>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</si>
  <si>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</si>
  <si>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</si>
  <si>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</si>
  <si>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</si>
  <si>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</si>
  <si>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</si>
  <si>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</si>
  <si>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</si>
  <si>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</si>
  <si>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</si>
  <si>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</si>
  <si>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</si>
  <si>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</si>
  <si>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</si>
  <si>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</si>
  <si>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</si>
  <si>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</si>
  <si>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</si>
  <si>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</si>
  <si>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</si>
  <si>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</si>
  <si>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</si>
  <si>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</si>
  <si>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</si>
  <si>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</si>
  <si>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</si>
  <si>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</si>
  <si>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</si>
  <si>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</si>
  <si>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</si>
  <si>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</si>
  <si>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</si>
  <si>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</si>
  <si>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</si>
  <si>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</si>
  <si>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</si>
  <si>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</si>
  <si>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</si>
  <si>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</si>
  <si>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</si>
  <si>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</si>
  <si>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</si>
  <si>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</si>
  <si>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</si>
  <si>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</si>
  <si>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</si>
  <si>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</si>
  <si>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</si>
  <si>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</si>
  <si>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</si>
  <si>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</si>
  <si>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</si>
  <si>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</si>
  <si>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</si>
  <si>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</si>
  <si>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</si>
  <si>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</si>
  <si>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</si>
  <si>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</si>
  <si>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</si>
  <si>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</si>
  <si>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</si>
  <si>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</si>
  <si>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</si>
  <si>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</si>
  <si>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</si>
  <si>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</si>
  <si>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</si>
  <si>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</si>
  <si>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</si>
  <si>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</si>
  <si>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</si>
  <si>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</si>
  <si>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</si>
  <si>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</si>
  <si>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</si>
  <si>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</si>
  <si>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</si>
  <si>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</si>
  <si>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</si>
  <si>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</si>
  <si>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</si>
  <si>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</si>
  <si>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</si>
  <si>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</si>
  <si>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</si>
  <si>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</si>
  <si>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</si>
  <si>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</si>
  <si>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</si>
  <si>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</si>
  <si>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</si>
  <si>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</si>
  <si>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</si>
  <si>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</si>
  <si>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</si>
  <si>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</si>
  <si>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</si>
  <si>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</si>
  <si>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</si>
  <si>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</si>
  <si>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</si>
  <si>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</si>
  <si>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</si>
  <si>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</si>
  <si>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</si>
  <si>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</si>
  <si>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</si>
  <si>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</si>
  <si>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</si>
  <si>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</si>
  <si>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</si>
  <si>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</si>
  <si>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</si>
  <si>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</si>
  <si>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</si>
  <si>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</si>
  <si>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</si>
  <si>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</si>
  <si>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</si>
  <si>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</si>
  <si>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</si>
  <si>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</si>
  <si>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</si>
  <si>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</si>
  <si>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</si>
  <si>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</si>
  <si>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</si>
  <si>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</si>
  <si>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</si>
  <si>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</si>
  <si>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</si>
  <si>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</si>
  <si>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</si>
  <si>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</si>
  <si>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</si>
  <si>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</si>
  <si>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</si>
  <si>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</si>
  <si>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</si>
  <si>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</si>
  <si>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</si>
  <si>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</si>
  <si>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</si>
  <si>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</si>
  <si>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</si>
  <si>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</si>
  <si>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</si>
  <si>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</si>
  <si>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</si>
  <si>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</si>
  <si>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</si>
  <si>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</si>
  <si>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</si>
  <si>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</si>
  <si>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</si>
  <si>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</si>
  <si>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</si>
  <si>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</si>
  <si>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</si>
  <si>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</si>
  <si>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</si>
  <si>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</si>
  <si>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</si>
  <si>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</si>
  <si>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</si>
  <si>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</si>
  <si>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</si>
  <si>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</si>
  <si>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</si>
  <si>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</si>
  <si>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</si>
  <si>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</si>
  <si>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</si>
  <si>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</si>
  <si>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</si>
  <si>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</si>
  <si>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</si>
  <si>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</si>
  <si>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</si>
  <si>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</si>
  <si>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</si>
  <si>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</si>
  <si>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</si>
  <si>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</si>
  <si>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</si>
  <si>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</si>
  <si>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</si>
  <si>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</si>
  <si>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</si>
  <si>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</si>
  <si>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</si>
  <si>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</si>
  <si>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</si>
  <si>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</si>
  <si>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</si>
  <si>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</si>
  <si>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</si>
  <si>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</si>
  <si>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</si>
  <si>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</si>
  <si>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</si>
  <si>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</si>
  <si>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</si>
  <si>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</si>
  <si>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</si>
  <si>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</si>
  <si>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</si>
  <si>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</si>
  <si>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</si>
  <si>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</si>
  <si>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</si>
  <si>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</si>
  <si>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</si>
  <si>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</si>
  <si>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</si>
  <si>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</si>
  <si>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</si>
  <si>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</si>
  <si>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</si>
  <si>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</si>
  <si>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</si>
  <si>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</si>
  <si>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</si>
  <si>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</si>
  <si>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</si>
  <si>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</si>
  <si>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</si>
  <si>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</si>
  <si>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</si>
  <si>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</si>
  <si>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</si>
  <si>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</si>
  <si>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</si>
  <si>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</si>
  <si>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</si>
  <si>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</si>
  <si>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</si>
  <si>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</si>
  <si>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</si>
  <si>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</si>
  <si>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</si>
  <si>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</si>
  <si>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</si>
  <si>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</si>
  <si>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</si>
  <si>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</si>
  <si>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</si>
  <si>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</si>
  <si>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</si>
  <si>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</si>
  <si>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</si>
  <si>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</si>
  <si>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</si>
  <si>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</si>
  <si>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</si>
  <si>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</si>
  <si>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</si>
  <si>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</si>
  <si>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</si>
  <si>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</si>
  <si>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</si>
  <si>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</si>
  <si>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</si>
  <si>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</si>
  <si>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</si>
  <si>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</si>
  <si>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</si>
  <si>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</si>
  <si>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</si>
  <si>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</si>
  <si>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</si>
  <si>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</si>
  <si>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</si>
  <si>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</si>
  <si>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</si>
  <si>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</si>
  <si>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</si>
  <si>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</si>
  <si>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</si>
  <si>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</si>
  <si>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</si>
  <si>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</si>
  <si>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</si>
  <si>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</si>
  <si>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</si>
  <si>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</si>
  <si>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</si>
  <si>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</si>
  <si>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</si>
  <si>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</si>
  <si>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</si>
  <si>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</si>
  <si>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</si>
  <si>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</si>
  <si>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</si>
  <si>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</si>
  <si>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</si>
  <si>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</si>
  <si>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</si>
  <si>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</si>
  <si>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</si>
  <si>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</si>
  <si>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</si>
  <si>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</si>
  <si>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</si>
  <si>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</si>
  <si>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</si>
  <si>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</si>
  <si>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</si>
  <si>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</si>
  <si>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</si>
  <si>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</si>
  <si>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</si>
  <si>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</si>
  <si>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</si>
  <si>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</si>
  <si>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</si>
  <si>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</si>
  <si>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</si>
  <si>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</si>
  <si>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</si>
  <si>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</si>
  <si>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</si>
  <si>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</si>
  <si>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</si>
  <si>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</si>
  <si>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</si>
  <si>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</si>
  <si>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</si>
  <si>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</si>
  <si>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</si>
  <si>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</si>
  <si>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</si>
  <si>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</si>
  <si>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</si>
  <si>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</si>
  <si>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</si>
  <si>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</si>
  <si>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</si>
  <si>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</si>
  <si>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</si>
  <si>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</si>
  <si>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</si>
  <si>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</si>
  <si>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</si>
  <si>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</si>
  <si>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</si>
  <si>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</si>
  <si>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</si>
  <si>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</si>
  <si>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</si>
  <si>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</si>
  <si>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</si>
  <si>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</si>
  <si>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</si>
  <si>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</si>
  <si>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</si>
  <si>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</si>
  <si>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</si>
  <si>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</si>
  <si>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</si>
  <si>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</si>
  <si>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</si>
  <si>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</si>
  <si>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</si>
  <si>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</si>
  <si>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</si>
  <si>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</si>
  <si>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</si>
  <si>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</si>
  <si>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</si>
  <si>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</si>
  <si>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</si>
  <si>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</si>
  <si>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</si>
  <si>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</si>
  <si>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</si>
  <si>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</si>
  <si>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</si>
  <si>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</si>
  <si>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</si>
  <si>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</si>
  <si>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</si>
  <si>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</si>
  <si>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</si>
  <si>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</si>
  <si>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</si>
  <si>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</si>
  <si>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</si>
  <si>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</si>
  <si>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</si>
  <si>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</si>
  <si>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</si>
  <si>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</si>
  <si>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</si>
  <si>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</si>
  <si>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</si>
  <si>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</si>
  <si>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</si>
  <si>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</si>
  <si>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</si>
  <si>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</si>
  <si>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</si>
  <si>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</si>
  <si>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</si>
  <si>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</si>
  <si>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</si>
  <si>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</si>
  <si>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</si>
  <si>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</si>
  <si>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</si>
  <si>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</si>
  <si>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</si>
  <si>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</si>
  <si>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</si>
  <si>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</si>
  <si>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</si>
  <si>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</si>
  <si>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</si>
  <si>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</si>
  <si>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</si>
  <si>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</si>
  <si>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</si>
  <si>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</si>
  <si>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</si>
  <si>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</si>
  <si>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</si>
  <si>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</si>
  <si>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</si>
  <si>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</si>
  <si>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</si>
  <si>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</si>
  <si>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</si>
  <si>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</si>
  <si>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</si>
  <si>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</si>
  <si>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</si>
  <si>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</si>
  <si>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</si>
  <si>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</si>
  <si>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</si>
  <si>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</si>
  <si>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</si>
  <si>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</si>
  <si>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</si>
  <si>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</si>
  <si>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</si>
  <si>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</si>
  <si>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</si>
  <si>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</si>
  <si>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</si>
  <si>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</si>
  <si>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</si>
  <si>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</si>
  <si>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</si>
  <si>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</si>
  <si>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</si>
  <si>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</si>
  <si>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</si>
  <si>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</si>
  <si>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</si>
  <si>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</si>
  <si>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</si>
  <si>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</si>
  <si>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</si>
  <si>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</si>
  <si>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</si>
  <si>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</si>
  <si>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</si>
  <si>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</si>
  <si>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</si>
  <si>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</si>
  <si>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</si>
  <si>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</si>
  <si>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</si>
  <si>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</si>
  <si>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</si>
  <si>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</si>
  <si>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</si>
  <si>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</si>
  <si>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</si>
  <si>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</si>
  <si>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</si>
  <si>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</si>
  <si>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</si>
  <si>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</si>
  <si>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</si>
  <si>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</si>
  <si>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</si>
  <si>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</si>
  <si>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</si>
  <si>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</si>
  <si>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</si>
  <si>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</si>
  <si>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</si>
  <si>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</si>
  <si>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</si>
  <si>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</si>
  <si>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</si>
  <si>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</si>
  <si>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</si>
  <si>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</si>
  <si>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</si>
  <si>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</si>
  <si>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</si>
  <si>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</si>
  <si>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</si>
  <si>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</si>
  <si>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</si>
  <si>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</si>
  <si>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</si>
  <si>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</si>
  <si>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</si>
  <si>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</si>
  <si>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</si>
  <si>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</si>
  <si>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</si>
  <si>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</si>
  <si>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</si>
  <si>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</si>
  <si>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</si>
  <si>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</si>
  <si>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</si>
  <si>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</si>
  <si>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</si>
  <si>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</si>
  <si>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</si>
  <si>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</si>
  <si>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</si>
  <si>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</si>
  <si>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</si>
  <si>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</si>
  <si>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</si>
  <si>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</si>
  <si>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</si>
  <si>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</si>
  <si>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</si>
  <si>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</si>
  <si>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</si>
  <si>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</si>
  <si>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</si>
  <si>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</si>
  <si>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</si>
  <si>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</si>
  <si>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</si>
  <si>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</si>
  <si>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</si>
  <si>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</si>
  <si>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</si>
  <si>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</si>
  <si>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</si>
  <si>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</si>
  <si>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</si>
  <si>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</si>
  <si>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</si>
  <si>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</si>
  <si>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</si>
  <si>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</si>
  <si>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</si>
  <si>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</si>
  <si>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</si>
  <si>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</si>
  <si>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</si>
  <si>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</si>
  <si>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</si>
  <si>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</si>
  <si>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</si>
  <si>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</si>
  <si>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</si>
  <si>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</si>
  <si>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</si>
  <si>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</si>
  <si>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</si>
  <si>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</si>
  <si>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</si>
  <si>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</si>
  <si>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</si>
  <si>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</si>
  <si>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</si>
  <si>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</si>
  <si>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</si>
  <si>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</si>
  <si>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</si>
  <si>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</si>
  <si>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</si>
  <si>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</si>
  <si>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</si>
  <si>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</si>
  <si>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</si>
  <si>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</si>
  <si>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</si>
  <si>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</si>
  <si>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</si>
  <si>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</si>
  <si>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</si>
  <si>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</si>
  <si>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</si>
  <si>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</si>
  <si>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</si>
  <si>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</si>
  <si>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</si>
  <si>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</si>
  <si>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</si>
  <si>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</si>
  <si>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</si>
  <si>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</si>
  <si>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</si>
  <si>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</si>
  <si>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</si>
  <si>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</si>
  <si>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</si>
  <si>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</si>
  <si>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</si>
  <si>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</si>
  <si>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</si>
  <si>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</si>
  <si>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</si>
  <si>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</si>
  <si>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</si>
  <si>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</si>
  <si>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</si>
  <si>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</si>
  <si>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</si>
  <si>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</si>
  <si>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</si>
  <si>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</si>
  <si>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</si>
  <si>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</si>
  <si>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</si>
  <si>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</si>
  <si>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</si>
  <si>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</si>
  <si>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</si>
  <si>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</si>
  <si>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</si>
  <si>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</si>
  <si>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</si>
  <si>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</si>
  <si>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</si>
  <si>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</si>
  <si>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</si>
  <si>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</si>
  <si>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</si>
  <si>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</si>
  <si>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</si>
  <si>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</si>
  <si>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</si>
  <si>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</si>
  <si>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</si>
  <si>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</si>
  <si>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</si>
  <si>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</si>
  <si>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</si>
  <si>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</si>
  <si>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</si>
  <si>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</si>
  <si>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</si>
  <si>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</si>
  <si>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</si>
  <si>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</si>
  <si>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</si>
  <si>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</si>
  <si>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</si>
  <si>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</si>
  <si>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</si>
  <si>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</si>
  <si>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</si>
  <si>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</si>
  <si>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</si>
  <si>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</si>
  <si>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</si>
  <si>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</si>
  <si>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</si>
  <si>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</si>
  <si>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</si>
  <si>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</si>
  <si>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</si>
  <si>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</si>
  <si>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</si>
  <si>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</si>
  <si>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</si>
  <si>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</si>
  <si>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</si>
  <si>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</si>
  <si>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</si>
  <si>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</si>
  <si>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</si>
  <si>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</si>
  <si>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</si>
  <si>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</si>
  <si>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</si>
  <si>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</si>
  <si>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</si>
  <si>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</si>
  <si>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</si>
  <si>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</si>
  <si>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</si>
  <si>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</si>
  <si>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</si>
  <si>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</si>
  <si>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</si>
  <si>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</si>
  <si>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</si>
  <si>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</si>
  <si>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</si>
  <si>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</si>
  <si>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</si>
  <si>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</si>
  <si>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</si>
  <si>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</si>
  <si>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</si>
  <si>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</si>
  <si>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</si>
  <si>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</si>
  <si>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</si>
  <si>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</si>
  <si>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</si>
  <si>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</si>
  <si>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</si>
  <si>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</si>
  <si>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</si>
  <si>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</si>
  <si>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</si>
  <si>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</si>
  <si>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</si>
  <si>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</si>
  <si>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</si>
  <si>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</si>
  <si>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</si>
  <si>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</si>
  <si>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</si>
  <si>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</si>
  <si>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</si>
  <si>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</si>
  <si>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</si>
  <si>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</si>
  <si>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</si>
  <si>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</si>
  <si>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</si>
  <si>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</si>
  <si>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</si>
  <si>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</si>
  <si>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</si>
  <si>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</si>
  <si>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</si>
  <si>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</si>
  <si>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</si>
  <si>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</si>
  <si>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</si>
  <si>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</si>
  <si>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</si>
  <si>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</si>
  <si>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</si>
  <si>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</si>
  <si>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</si>
  <si>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</si>
  <si>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</si>
  <si>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</si>
  <si>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</si>
  <si>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</si>
  <si>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</si>
  <si>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</si>
  <si>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</si>
  <si>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</si>
  <si>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</si>
  <si>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</si>
  <si>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</si>
  <si>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</si>
  <si>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</si>
  <si>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</si>
  <si>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</si>
  <si>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</si>
  <si>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</si>
  <si>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</si>
  <si>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</si>
  <si>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</si>
  <si>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</si>
  <si>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</si>
  <si>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</si>
  <si>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</si>
  <si>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</si>
  <si>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</si>
  <si>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</si>
  <si>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</si>
  <si>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</si>
  <si>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</si>
  <si>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</si>
  <si>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</si>
  <si>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</si>
  <si>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</si>
  <si>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</si>
  <si>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</si>
  <si>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</si>
  <si>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</si>
  <si>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</si>
  <si>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</si>
  <si>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</si>
  <si>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</si>
  <si>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</si>
  <si>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</si>
  <si>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</si>
  <si>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</si>
  <si>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</si>
  <si>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</si>
  <si>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</si>
  <si>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</si>
  <si>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</si>
  <si>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</si>
  <si>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</si>
  <si>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</si>
  <si>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</si>
  <si>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</si>
  <si>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</si>
  <si>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</si>
  <si>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</si>
  <si>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</si>
  <si>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</si>
  <si>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</si>
  <si>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</si>
  <si>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</si>
  <si>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</si>
  <si>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</si>
  <si>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</si>
  <si>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</si>
  <si>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</si>
  <si>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</si>
  <si>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</si>
  <si>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</si>
  <si>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</si>
  <si>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</si>
  <si>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</si>
  <si>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</si>
  <si>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</si>
  <si>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</si>
  <si>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</si>
  <si>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</si>
  <si>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</si>
  <si>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</si>
  <si>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</si>
  <si>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</si>
  <si>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</si>
  <si>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</si>
  <si>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</si>
  <si>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</si>
  <si>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</si>
  <si>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</si>
  <si>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</si>
  <si>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</si>
  <si>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</si>
  <si>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</si>
  <si>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</si>
  <si>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</si>
  <si>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</si>
  <si>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</si>
  <si>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</si>
  <si>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</si>
  <si>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</si>
  <si>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</si>
  <si>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</si>
  <si>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</si>
  <si>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</si>
  <si>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</si>
  <si>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</si>
  <si>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</si>
  <si>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</si>
  <si>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</si>
  <si>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</si>
  <si>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</si>
  <si>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</si>
  <si>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</si>
  <si>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</si>
  <si>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</si>
  <si>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</si>
  <si>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</si>
  <si>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</si>
  <si>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</si>
  <si>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</si>
  <si>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</si>
  <si>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</si>
  <si>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</si>
  <si>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</si>
  <si>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</si>
  <si>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</si>
  <si>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</si>
  <si>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</si>
  <si>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</si>
  <si>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</si>
  <si>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</si>
  <si>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</si>
  <si>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</si>
  <si>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</si>
  <si>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</si>
  <si>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</si>
  <si>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</si>
  <si>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</si>
  <si>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</si>
  <si>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</si>
  <si>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</si>
  <si>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</si>
  <si>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</si>
  <si>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</si>
  <si>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</si>
  <si>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</si>
  <si>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</si>
  <si>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</si>
  <si>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</si>
  <si>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</si>
  <si>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</si>
  <si>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</si>
  <si>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</si>
  <si>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</si>
  <si>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</si>
  <si>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</si>
  <si>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</si>
  <si>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</si>
  <si>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</si>
  <si>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</si>
  <si>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</si>
  <si>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</si>
  <si>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</si>
  <si>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</si>
  <si>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</si>
  <si>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</si>
  <si>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</si>
  <si>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</si>
  <si>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</si>
  <si>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</si>
  <si>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</si>
  <si>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</si>
  <si>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</si>
  <si>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</si>
  <si>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</si>
  <si>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</si>
  <si>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</si>
  <si>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</si>
  <si>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</si>
  <si>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</si>
  <si>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</si>
  <si>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</si>
  <si>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</si>
  <si>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</si>
  <si>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</si>
  <si>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</si>
  <si>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</si>
  <si>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</si>
  <si>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</si>
  <si>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</si>
  <si>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</si>
  <si>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</si>
  <si>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</si>
  <si>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</si>
  <si>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</si>
  <si>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</si>
  <si>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</si>
  <si>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</si>
  <si>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</si>
  <si>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</si>
  <si>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</si>
  <si>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</si>
  <si>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</si>
  <si>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</si>
  <si>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</si>
  <si>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</si>
  <si>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</si>
  <si>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</si>
  <si>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</si>
  <si>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</si>
  <si>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</si>
  <si>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</si>
  <si>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</si>
  <si>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</si>
  <si>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</si>
  <si>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</si>
  <si>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</si>
  <si>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</si>
  <si>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</si>
  <si>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</si>
  <si>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</si>
  <si>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</si>
  <si>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</si>
  <si>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</si>
  <si>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</si>
  <si>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</si>
  <si>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</si>
  <si>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</si>
  <si>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</si>
  <si>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</si>
  <si>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</si>
  <si>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</si>
  <si>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</si>
  <si>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</si>
  <si>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</si>
  <si>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</si>
  <si>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</si>
  <si>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</si>
  <si>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</si>
  <si>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</si>
  <si>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</si>
  <si>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</si>
  <si>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</si>
  <si>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</si>
  <si>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</si>
  <si>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</si>
  <si>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</si>
  <si>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</si>
  <si>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</si>
  <si>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</si>
  <si>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</si>
  <si>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</si>
  <si>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</si>
  <si>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</si>
  <si>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</si>
  <si>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</si>
  <si>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</si>
  <si>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</si>
  <si>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</si>
  <si>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</si>
  <si>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</si>
  <si>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</si>
  <si>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</si>
  <si>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</si>
  <si>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</si>
  <si>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</si>
  <si>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</si>
  <si>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</si>
  <si>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</si>
  <si>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</si>
  <si>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</si>
  <si>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</si>
  <si>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</si>
  <si>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</si>
  <si>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</si>
  <si>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</si>
  <si>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</si>
  <si>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</si>
  <si>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</si>
  <si>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</si>
  <si>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</si>
  <si>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</si>
  <si>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</si>
  <si>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</si>
  <si>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</si>
  <si>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</si>
  <si>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</si>
  <si>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</si>
  <si>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</si>
  <si>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</si>
  <si>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</si>
  <si>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</si>
  <si>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</si>
  <si>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</si>
  <si>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</si>
  <si>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</si>
  <si>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</si>
  <si>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</si>
  <si>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</si>
  <si>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</si>
  <si>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</si>
  <si>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</si>
  <si>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</si>
  <si>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</si>
  <si>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</si>
  <si>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</si>
  <si>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</si>
  <si>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</si>
  <si>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</si>
  <si>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</si>
  <si>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</si>
  <si>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</si>
  <si>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</si>
  <si>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</si>
  <si>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</si>
  <si>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</si>
  <si>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</si>
  <si>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</si>
  <si>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</si>
  <si>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</si>
  <si>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</si>
  <si>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</si>
  <si>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</si>
  <si>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</si>
  <si>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</si>
  <si>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</si>
  <si>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</si>
  <si>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</si>
  <si>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</si>
  <si>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</si>
  <si>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</si>
  <si>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</si>
  <si>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</si>
  <si>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</si>
  <si>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</si>
  <si>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</si>
  <si>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</si>
  <si>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</si>
  <si>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</si>
  <si>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</si>
  <si>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</si>
  <si>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</si>
  <si>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</si>
  <si>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</si>
  <si>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</si>
  <si>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</si>
  <si>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</si>
  <si>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</si>
  <si>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</si>
  <si>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</si>
  <si>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</si>
  <si>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</si>
  <si>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</si>
  <si>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</si>
  <si>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</si>
  <si>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</si>
  <si>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</si>
  <si>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</si>
  <si>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</si>
  <si>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</si>
  <si>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</si>
  <si>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</si>
  <si>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</si>
  <si>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</si>
  <si>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</si>
  <si>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</si>
  <si>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</si>
  <si>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</si>
  <si>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</si>
  <si>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</si>
  <si>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</si>
  <si>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</si>
  <si>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</si>
  <si>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</si>
  <si>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</si>
  <si>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</si>
  <si>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</si>
  <si>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</si>
  <si>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</si>
  <si>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</si>
  <si>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</si>
  <si>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</si>
  <si>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</si>
  <si>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</si>
  <si>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</si>
  <si>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</si>
  <si>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</si>
  <si>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</si>
  <si>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</si>
  <si>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</si>
  <si>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</si>
  <si>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</si>
  <si>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</si>
  <si>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</si>
  <si>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</si>
  <si>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</si>
  <si>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</si>
  <si>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</si>
  <si>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</si>
  <si>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</si>
  <si>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</si>
  <si>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</si>
  <si>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</si>
  <si>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</si>
  <si>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</si>
  <si>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</si>
  <si>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</si>
  <si>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</si>
  <si>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</si>
  <si>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</si>
  <si>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</si>
  <si>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</si>
  <si>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</si>
  <si>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</si>
  <si>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</si>
  <si>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</si>
  <si>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</si>
  <si>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</si>
  <si>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</si>
  <si>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</si>
  <si>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</si>
  <si>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</si>
  <si>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</si>
  <si>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</si>
  <si>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</si>
  <si>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</si>
  <si>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</si>
  <si>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</si>
  <si>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</si>
  <si>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</si>
  <si>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</si>
  <si>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</si>
  <si>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</si>
  <si>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</si>
  <si>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</si>
  <si>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</si>
  <si>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</si>
  <si>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</si>
  <si>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</si>
  <si>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</si>
  <si>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</si>
  <si>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</si>
  <si>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</si>
  <si>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</si>
  <si>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</si>
  <si>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</si>
  <si>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</si>
  <si>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</si>
  <si>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</si>
  <si>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</si>
  <si>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</si>
  <si>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</si>
  <si>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</si>
  <si>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</si>
  <si>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</si>
  <si>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</si>
  <si>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</si>
  <si>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</si>
  <si>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</si>
  <si>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</si>
  <si>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</si>
  <si>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</si>
  <si>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</si>
  <si>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</si>
  <si>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</si>
  <si>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</si>
  <si>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</si>
  <si>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</si>
  <si>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</si>
  <si>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</si>
  <si>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</si>
  <si>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</si>
  <si>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</si>
  <si>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</si>
  <si>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</si>
  <si>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</si>
  <si>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</si>
  <si>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</si>
  <si>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</si>
  <si>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</si>
  <si>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</si>
  <si>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</si>
  <si>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</si>
  <si>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</si>
  <si>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</si>
  <si>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</si>
  <si>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</si>
  <si>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</si>
  <si>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</si>
  <si>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</si>
  <si>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</si>
  <si>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</si>
  <si>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</si>
  <si>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</si>
  <si>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</si>
  <si>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</si>
  <si>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</si>
  <si>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</si>
  <si>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</si>
  <si>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</si>
  <si>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</si>
  <si>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</si>
  <si>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</si>
  <si>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</si>
  <si>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</si>
  <si>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</si>
  <si>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</si>
  <si>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</si>
  <si>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</si>
  <si>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</si>
  <si>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</si>
  <si>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</si>
  <si>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</si>
  <si>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</si>
  <si>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</si>
  <si>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</si>
  <si>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</si>
  <si>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</si>
  <si>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</si>
  <si>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</si>
  <si>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</si>
  <si>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</si>
  <si>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</si>
  <si>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</si>
  <si>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</si>
  <si>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</si>
  <si>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</si>
  <si>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</si>
  <si>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</si>
  <si>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</si>
  <si>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</si>
  <si>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</si>
  <si>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</si>
  <si>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</si>
  <si>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</si>
  <si>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</si>
  <si>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</si>
  <si>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</si>
  <si>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</si>
  <si>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</si>
  <si>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</si>
  <si>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</si>
  <si>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</si>
  <si>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</si>
  <si>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</si>
  <si>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</si>
  <si>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</si>
  <si>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</si>
  <si>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</si>
  <si>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</si>
  <si>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</si>
  <si>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</si>
  <si>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</si>
  <si>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</si>
  <si>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</si>
  <si>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</si>
  <si>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</si>
  <si>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</si>
  <si>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</si>
  <si>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</si>
  <si>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</si>
  <si>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</si>
  <si>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</si>
  <si>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</si>
  <si>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</si>
  <si>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</si>
  <si>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</si>
  <si>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</si>
  <si>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</si>
  <si>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</si>
  <si>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</si>
  <si>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</si>
  <si>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</si>
  <si>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</si>
  <si>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</si>
  <si>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</si>
  <si>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</si>
  <si>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</si>
  <si>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</si>
  <si>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</si>
  <si>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</si>
  <si>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</si>
  <si>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</si>
  <si>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</si>
  <si>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</si>
  <si>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</si>
  <si>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</si>
  <si>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</si>
  <si>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</si>
  <si>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</si>
  <si>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</si>
  <si>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</si>
  <si>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</si>
  <si>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</si>
  <si>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</si>
  <si>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</si>
  <si>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</si>
  <si>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</si>
  <si>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</si>
  <si>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</si>
  <si>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</si>
  <si>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</si>
  <si>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</si>
  <si>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</si>
  <si>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</si>
  <si>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</si>
  <si>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</si>
  <si>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</si>
  <si>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</si>
  <si>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</si>
  <si>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</si>
  <si>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</si>
  <si>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</si>
  <si>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</si>
  <si>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</si>
  <si>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</si>
  <si>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</si>
  <si>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</si>
  <si>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</si>
  <si>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</si>
  <si>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</si>
  <si>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</si>
  <si>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</si>
  <si>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</si>
  <si>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</si>
  <si>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</si>
  <si>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</si>
  <si>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</si>
  <si>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</si>
  <si>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</si>
  <si>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</si>
  <si>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</si>
  <si>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</si>
  <si>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</si>
  <si>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</si>
  <si>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</si>
  <si>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</si>
  <si>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</si>
  <si>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</si>
  <si>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</si>
  <si>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</si>
  <si>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</si>
  <si>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</si>
  <si>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</si>
  <si>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</si>
  <si>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</si>
  <si>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</si>
  <si>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</si>
  <si>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</si>
  <si>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</si>
  <si>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</si>
  <si>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</si>
  <si>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</si>
  <si>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</si>
  <si>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</si>
  <si>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</si>
  <si>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</si>
  <si>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</si>
  <si>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</si>
  <si>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</si>
  <si>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</si>
  <si>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</si>
  <si>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</si>
  <si>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</si>
  <si>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</si>
  <si>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</si>
  <si>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</si>
  <si>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</si>
  <si>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</si>
  <si>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</si>
  <si>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</si>
  <si>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</si>
  <si>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</si>
  <si>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</si>
  <si>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</si>
  <si>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</si>
  <si>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</si>
  <si>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</si>
  <si>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</si>
  <si>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</si>
  <si>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</si>
  <si>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</si>
  <si>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</si>
  <si>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</si>
  <si>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</si>
  <si>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</si>
  <si>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</si>
  <si>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</si>
  <si>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</si>
  <si>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</si>
  <si>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</si>
  <si>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</si>
  <si>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</si>
  <si>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</si>
  <si>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</si>
  <si>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</si>
  <si>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</si>
  <si>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</si>
  <si>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</si>
  <si>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</si>
  <si>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</si>
  <si>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</si>
  <si>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</si>
  <si>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</si>
  <si>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</si>
  <si>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</si>
  <si>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</si>
  <si>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</si>
  <si>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</si>
  <si>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</si>
  <si>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</si>
  <si>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</si>
  <si>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</si>
  <si>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</si>
  <si>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</si>
  <si>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</si>
  <si>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</si>
  <si>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</si>
  <si>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</si>
  <si>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</si>
  <si>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</si>
  <si>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</si>
  <si>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</si>
  <si>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</si>
  <si>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</si>
  <si>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</si>
  <si>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</si>
  <si>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</si>
  <si>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</si>
  <si>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</si>
  <si>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</si>
  <si>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</si>
  <si>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</si>
  <si>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</si>
  <si>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</si>
  <si>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</si>
  <si>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</si>
  <si>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</si>
  <si>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</si>
  <si>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</si>
  <si>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</si>
  <si>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</si>
  <si>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</si>
  <si>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</si>
  <si>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</si>
  <si>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</si>
  <si>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</si>
  <si>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</si>
  <si>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</si>
  <si>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</si>
  <si>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</si>
  <si>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</si>
  <si>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</si>
  <si>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</si>
  <si>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</si>
  <si>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</si>
  <si>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</si>
  <si>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</si>
  <si>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</si>
  <si>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</si>
  <si>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</si>
  <si>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</si>
  <si>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</si>
  <si>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</si>
  <si>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</si>
  <si>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</si>
  <si>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</si>
  <si>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</si>
  <si>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</si>
  <si>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</si>
  <si>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</si>
  <si>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</si>
  <si>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</si>
  <si>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</si>
  <si>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</si>
  <si>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</si>
  <si>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</si>
  <si>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</si>
  <si>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</si>
  <si>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</si>
  <si>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</si>
  <si>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</si>
  <si>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</si>
  <si>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</si>
  <si>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</si>
  <si>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</si>
  <si>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</si>
  <si>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</si>
  <si>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</si>
  <si>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</si>
  <si>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</si>
  <si>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</si>
  <si>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</si>
  <si>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</si>
  <si>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</si>
  <si>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</si>
  <si>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</si>
  <si>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</si>
  <si>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</si>
  <si>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</si>
  <si>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</si>
  <si>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</si>
  <si>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</si>
  <si>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</si>
  <si>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</si>
  <si>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</si>
  <si>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</si>
  <si>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</si>
  <si>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</si>
  <si>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</si>
  <si>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</si>
  <si>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</si>
  <si>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</si>
  <si>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</si>
  <si>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</si>
  <si>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</si>
  <si>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</si>
  <si>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</si>
  <si>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</si>
  <si>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</si>
  <si>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</si>
  <si>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</si>
  <si>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</si>
  <si>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</si>
  <si>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</si>
  <si>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</si>
  <si>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</si>
  <si>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</si>
  <si>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</si>
  <si>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</si>
  <si>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</si>
  <si>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</si>
  <si>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</si>
  <si>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</si>
  <si>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</si>
  <si>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</si>
  <si>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</si>
  <si>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</si>
  <si>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</si>
  <si>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</si>
  <si>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</si>
  <si>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</si>
  <si>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</si>
  <si>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</si>
  <si>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</si>
  <si>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</si>
  <si>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</si>
  <si>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</si>
  <si>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</si>
  <si>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</si>
  <si>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</si>
  <si>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</si>
  <si>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</si>
  <si>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</si>
  <si>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</si>
  <si>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</si>
  <si>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</si>
  <si>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</si>
  <si>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</si>
  <si>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</si>
  <si>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</si>
  <si>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</si>
  <si>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</si>
  <si>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</si>
  <si>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</si>
  <si>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</si>
  <si>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</si>
  <si>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</si>
  <si>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</si>
  <si>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</si>
  <si>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</si>
  <si>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</si>
  <si>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</si>
  <si>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</si>
  <si>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</si>
  <si>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</si>
  <si>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</si>
  <si>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</si>
  <si>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</si>
  <si>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</si>
  <si>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</si>
  <si>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</si>
  <si>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</si>
  <si>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</si>
  <si>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</si>
  <si>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</si>
  <si>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</si>
  <si>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</si>
  <si>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</si>
  <si>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</si>
  <si>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</si>
  <si>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</si>
  <si>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</si>
  <si>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</si>
  <si>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</si>
  <si>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</si>
  <si>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</si>
  <si>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</si>
  <si>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</si>
  <si>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</si>
  <si>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</si>
  <si>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</si>
  <si>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</si>
  <si>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</si>
  <si>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</si>
  <si>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</si>
  <si>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</si>
  <si>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</si>
  <si>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</si>
  <si>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</si>
  <si>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</si>
  <si>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</si>
  <si>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</si>
  <si>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</si>
  <si>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</si>
  <si>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</si>
  <si>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</si>
  <si>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</si>
  <si>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</si>
  <si>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</si>
  <si>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</si>
  <si>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</si>
  <si>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</si>
  <si>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</si>
  <si>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</si>
  <si>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</si>
  <si>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</si>
  <si>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</si>
  <si>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</si>
  <si>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</si>
  <si>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</si>
  <si>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</si>
  <si>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</si>
  <si>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</si>
  <si>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</si>
  <si>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</si>
  <si>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</si>
  <si>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</si>
  <si>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</si>
  <si>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</si>
  <si>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</si>
  <si>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</si>
  <si>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</si>
  <si>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</si>
  <si>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</si>
  <si>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</si>
  <si>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</si>
  <si>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</si>
  <si>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</si>
  <si>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</si>
  <si>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</si>
  <si>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</si>
  <si>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</si>
  <si>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</si>
  <si>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</si>
  <si>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</si>
  <si>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</si>
  <si>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</si>
  <si>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</si>
  <si>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</si>
  <si>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</si>
  <si>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</si>
  <si>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</si>
  <si>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</si>
  <si>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</si>
  <si>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</si>
  <si>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</si>
  <si>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</si>
  <si>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</si>
  <si>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</si>
  <si>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</si>
  <si>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</si>
  <si>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</si>
  <si>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</si>
  <si>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</si>
  <si>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</si>
  <si>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</si>
  <si>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</si>
  <si>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</si>
  <si>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</si>
  <si>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</si>
  <si>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</si>
  <si>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</si>
  <si>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</si>
  <si>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</si>
  <si>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</si>
  <si>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</si>
  <si>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</si>
  <si>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</si>
  <si>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</si>
  <si>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</si>
  <si>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</si>
  <si>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</si>
  <si>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</si>
  <si>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</si>
  <si>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</si>
  <si>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</si>
  <si>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</si>
  <si>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</si>
  <si>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</si>
  <si>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</si>
  <si>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</si>
  <si>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</si>
  <si>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</si>
  <si>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</si>
  <si>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</si>
  <si>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</si>
  <si>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</si>
  <si>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</si>
  <si>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</si>
  <si>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</si>
  <si>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</si>
  <si>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</si>
  <si>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</si>
  <si>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</si>
  <si>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</si>
  <si>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</si>
  <si>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</si>
  <si>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</si>
  <si>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</si>
  <si>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</si>
  <si>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</si>
  <si>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</si>
  <si>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</si>
  <si>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</si>
  <si>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</si>
  <si>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</si>
  <si>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</si>
  <si>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</si>
  <si>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</si>
  <si>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</si>
  <si>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</si>
  <si>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</si>
  <si>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</si>
  <si>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</si>
  <si>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</si>
  <si>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</si>
  <si>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</si>
  <si>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</si>
  <si>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</si>
  <si>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</si>
  <si>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</si>
  <si>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</si>
  <si>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</si>
  <si>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</si>
  <si>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</si>
  <si>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</si>
  <si>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</si>
  <si>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</si>
  <si>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</si>
  <si>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</si>
  <si>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</si>
  <si>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</si>
  <si>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</si>
  <si>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</si>
  <si>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</si>
  <si>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</si>
  <si>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</si>
  <si>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</si>
  <si>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</si>
  <si>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</si>
  <si>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</si>
  <si>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</si>
  <si>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</si>
  <si>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</si>
  <si>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</si>
  <si>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</si>
  <si>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</si>
  <si>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</si>
  <si>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</si>
  <si>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</si>
  <si>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</si>
  <si>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</si>
  <si>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</si>
  <si>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</si>
  <si>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</si>
  <si>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</si>
  <si>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</si>
  <si>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</si>
  <si>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</si>
  <si>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</si>
  <si>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</si>
  <si>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</si>
  <si>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</si>
  <si>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</si>
  <si>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</si>
  <si>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</si>
  <si>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</si>
  <si>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</si>
  <si>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</si>
  <si>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</si>
  <si>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</si>
  <si>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</si>
  <si>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</si>
  <si>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</si>
  <si>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</si>
  <si>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</si>
  <si>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</si>
  <si>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</si>
  <si>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</si>
  <si>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</si>
  <si>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</si>
  <si>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</si>
  <si>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</si>
  <si>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</si>
  <si>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</si>
  <si>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</si>
  <si>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</si>
  <si>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</si>
  <si>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</si>
  <si>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</si>
  <si>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</si>
  <si>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</si>
  <si>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</si>
  <si>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</si>
  <si>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</si>
  <si>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</si>
  <si>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</si>
  <si>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</si>
  <si>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</si>
  <si>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</si>
  <si>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</si>
  <si>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</si>
  <si>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</si>
  <si>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</si>
  <si>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</si>
  <si>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</si>
  <si>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</si>
  <si>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</si>
  <si>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</si>
  <si>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</si>
  <si>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</si>
  <si>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</si>
  <si>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</si>
  <si>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</si>
  <si>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</si>
  <si>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</si>
  <si>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</si>
  <si>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</si>
  <si>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</si>
  <si>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</si>
  <si>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</si>
  <si>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</si>
  <si>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</si>
  <si>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</si>
  <si>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</si>
  <si>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</si>
  <si>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</si>
  <si>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</si>
  <si>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</si>
  <si>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</si>
  <si>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</si>
  <si>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</si>
  <si>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</si>
  <si>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</si>
  <si>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</si>
  <si>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</si>
  <si>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</si>
  <si>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</si>
  <si>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</si>
  <si>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</si>
  <si>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</si>
  <si>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</si>
  <si>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</si>
  <si>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</si>
  <si>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</si>
  <si>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</si>
  <si>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</si>
  <si>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</si>
  <si>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</si>
  <si>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</si>
  <si>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</si>
  <si>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</si>
  <si>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</si>
  <si>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</si>
  <si>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</si>
  <si>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</si>
  <si>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</si>
  <si>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</si>
  <si>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</si>
  <si>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</si>
  <si>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</si>
  <si>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</si>
  <si>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</si>
  <si>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</si>
  <si>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</si>
  <si>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</si>
  <si>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</si>
  <si>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</si>
  <si>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</si>
  <si>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</si>
  <si>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</si>
  <si>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</si>
  <si>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</si>
  <si>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</si>
  <si>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</si>
  <si>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</si>
  <si>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</si>
  <si>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</si>
  <si>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</si>
  <si>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</si>
  <si>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</si>
  <si>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</si>
  <si>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</si>
  <si>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</si>
  <si>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</si>
  <si>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</si>
  <si>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</si>
  <si>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</si>
  <si>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</si>
  <si>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</si>
  <si>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</si>
  <si>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</si>
  <si>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</si>
  <si>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</si>
  <si>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</si>
  <si>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</si>
  <si>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</si>
  <si>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</si>
  <si>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</si>
  <si>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</si>
  <si>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</si>
  <si>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</si>
  <si>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</si>
  <si>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</si>
  <si>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</si>
  <si>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</si>
  <si>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</si>
  <si>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</si>
  <si>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</si>
  <si>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</si>
  <si>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</si>
  <si>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</si>
  <si>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</si>
  <si>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</si>
  <si>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</si>
  <si>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</si>
  <si>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</si>
  <si>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</si>
  <si>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</si>
  <si>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</si>
  <si>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</si>
  <si>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</si>
  <si>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</si>
  <si>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</si>
  <si>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</si>
  <si>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</si>
  <si>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</si>
  <si>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</si>
  <si>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</si>
  <si>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</si>
  <si>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</si>
  <si>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</si>
  <si>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</si>
  <si>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</si>
  <si>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</si>
  <si>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</si>
  <si>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</si>
  <si>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</si>
  <si>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</si>
  <si>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</si>
  <si>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</si>
  <si>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</si>
  <si>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</si>
  <si>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</si>
  <si>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</si>
  <si>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</si>
  <si>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</si>
  <si>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</si>
  <si>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</si>
  <si>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</si>
  <si>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</si>
  <si>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</si>
  <si>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</si>
  <si>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</si>
  <si>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</si>
  <si>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</si>
  <si>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</si>
  <si>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</si>
  <si>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</si>
  <si>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</si>
  <si>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</si>
  <si>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</si>
  <si>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</si>
  <si>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</si>
  <si>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</si>
  <si>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</si>
  <si>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</si>
  <si>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</si>
  <si>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</si>
  <si>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</si>
  <si>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</si>
  <si>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</si>
  <si>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</si>
  <si>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</si>
  <si>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</si>
  <si>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</si>
  <si>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</si>
  <si>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</si>
  <si>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</si>
  <si>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</si>
  <si>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</si>
  <si>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</si>
  <si>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</si>
  <si>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</si>
  <si>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</si>
  <si>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</si>
  <si>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</si>
  <si>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</si>
  <si>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</si>
  <si>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</si>
  <si>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</si>
  <si>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</si>
  <si>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</si>
  <si>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</si>
  <si>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</si>
  <si>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</si>
  <si>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</si>
  <si>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</si>
  <si>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</si>
  <si>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</si>
  <si>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</si>
  <si>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</si>
  <si>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</si>
  <si>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</si>
  <si>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</si>
  <si>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</si>
  <si>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</si>
  <si>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</si>
  <si>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</si>
  <si>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</si>
  <si>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</si>
  <si>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</si>
  <si>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</si>
  <si>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</si>
  <si>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</si>
  <si>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</si>
  <si>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</si>
  <si>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</si>
  <si>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</si>
  <si>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</si>
  <si>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</si>
  <si>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</si>
  <si>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</si>
  <si>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</si>
  <si>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</si>
  <si>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</si>
  <si>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</si>
  <si>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</si>
  <si>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</si>
  <si>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</si>
  <si>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</si>
  <si>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</si>
  <si>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</si>
  <si>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</si>
  <si>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</si>
  <si>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</si>
  <si>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</si>
  <si>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</si>
  <si>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</si>
  <si>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</si>
  <si>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</si>
  <si>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</si>
  <si>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</si>
  <si>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</si>
  <si>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</si>
  <si>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</si>
  <si>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</si>
  <si>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</si>
  <si>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</si>
  <si>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</si>
  <si>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</si>
  <si>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</si>
  <si>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</si>
  <si>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</si>
  <si>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</si>
  <si>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</si>
  <si>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</si>
  <si>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</si>
  <si>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</si>
  <si>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</si>
  <si>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</si>
  <si>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</si>
  <si>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</si>
  <si>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</si>
  <si>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</si>
  <si>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</si>
  <si>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</si>
  <si>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</si>
  <si>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</si>
  <si>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</si>
  <si>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</si>
  <si>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</si>
  <si>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</si>
  <si>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</si>
  <si>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</si>
  <si>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</si>
  <si>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</si>
  <si>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</si>
  <si>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</si>
  <si>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</si>
  <si>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</si>
  <si>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</si>
  <si>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</si>
  <si>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</si>
  <si>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</si>
  <si>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</si>
  <si>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</si>
  <si>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</si>
  <si>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</si>
  <si>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</si>
  <si>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</si>
  <si>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</si>
  <si>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</si>
  <si>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</si>
  <si>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</si>
  <si>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</si>
  <si>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</si>
  <si>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</si>
  <si>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</si>
  <si>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</si>
  <si>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</si>
  <si>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</si>
  <si>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</si>
  <si>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</si>
  <si>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</si>
  <si>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</si>
  <si>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</si>
  <si>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</si>
  <si>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</si>
  <si>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</si>
  <si>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</si>
  <si>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</si>
  <si>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</si>
  <si>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</si>
  <si>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</si>
  <si>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</si>
  <si>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</si>
  <si>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</si>
  <si>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</si>
  <si>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</si>
  <si>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</si>
  <si>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</si>
  <si>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</si>
  <si>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</si>
  <si>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</si>
  <si>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</si>
  <si>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</si>
  <si>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</si>
  <si>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</si>
  <si>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</si>
  <si>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</si>
  <si>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</si>
  <si>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</si>
  <si>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</si>
  <si>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</si>
  <si>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</si>
  <si>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</si>
  <si>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</si>
  <si>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</si>
  <si>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</si>
  <si>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</si>
  <si>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</si>
  <si>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</si>
  <si>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</si>
  <si>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</si>
  <si>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</si>
  <si>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</si>
  <si>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</si>
  <si>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</si>
  <si>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</si>
  <si>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</si>
  <si>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</si>
  <si>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</si>
  <si>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</si>
  <si>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</si>
  <si>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</si>
  <si>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</si>
  <si>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</si>
  <si>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</si>
  <si>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</si>
  <si>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</si>
  <si>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</si>
  <si>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</si>
  <si>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</si>
  <si>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</si>
  <si>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</si>
  <si>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</si>
  <si>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</si>
  <si>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</si>
  <si>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</si>
  <si>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</si>
  <si>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</si>
  <si>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</si>
  <si>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</si>
  <si>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</si>
  <si>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</si>
  <si>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</si>
  <si>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</si>
  <si>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</si>
  <si>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</si>
  <si>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</si>
  <si>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</si>
  <si>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</si>
  <si>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</si>
  <si>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</si>
  <si>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</si>
  <si>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</si>
  <si>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</si>
  <si>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</si>
  <si>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</si>
  <si>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</si>
  <si>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</si>
  <si>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</si>
  <si>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</si>
  <si>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</si>
  <si>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</si>
  <si>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</si>
  <si>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</si>
  <si>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</si>
  <si>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</si>
  <si>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</si>
  <si>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</si>
  <si>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</si>
  <si>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</si>
  <si>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</si>
  <si>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</si>
  <si>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</si>
  <si>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</si>
  <si>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</si>
  <si>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</si>
  <si>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</si>
  <si>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</si>
  <si>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</si>
  <si>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</si>
  <si>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</si>
  <si>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</si>
  <si>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</si>
  <si>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</si>
  <si>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</si>
  <si>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</si>
  <si>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</si>
  <si>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</si>
  <si>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</si>
  <si>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</si>
  <si>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</si>
  <si>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</si>
  <si>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</si>
  <si>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</si>
  <si>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</si>
  <si>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</si>
  <si>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</si>
  <si>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</si>
  <si>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</si>
  <si>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</si>
  <si>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</si>
  <si>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</si>
  <si>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</si>
  <si>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</si>
  <si>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</si>
  <si>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</si>
  <si>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</si>
  <si>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</si>
  <si>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</si>
  <si>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</si>
  <si>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</si>
  <si>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</si>
  <si>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</si>
  <si>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</si>
  <si>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</si>
  <si>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</si>
  <si>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</si>
  <si>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</si>
  <si>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</si>
  <si>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</si>
  <si>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</si>
  <si>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</si>
  <si>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</si>
  <si>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</si>
  <si>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</si>
  <si>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</si>
  <si>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</si>
  <si>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</si>
  <si>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</si>
  <si>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</si>
  <si>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</si>
  <si>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</si>
  <si>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</si>
  <si>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</si>
  <si>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</si>
  <si>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</si>
  <si>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</si>
  <si>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</si>
  <si>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</si>
  <si>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</si>
  <si>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</si>
  <si>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</si>
  <si>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</si>
  <si>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</si>
  <si>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</si>
  <si>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</si>
  <si>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</si>
  <si>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</si>
  <si>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</si>
  <si>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</si>
  <si>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</si>
  <si>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</si>
  <si>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</si>
  <si>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</si>
  <si>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</si>
  <si>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</si>
  <si>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</si>
  <si>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</si>
  <si>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</si>
  <si>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</si>
  <si>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</si>
  <si>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</si>
  <si>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</si>
  <si>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</si>
  <si>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</si>
  <si>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</si>
  <si>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</si>
  <si>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</si>
  <si>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</si>
  <si>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</si>
  <si>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</si>
  <si>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</si>
  <si>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</si>
  <si>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</si>
  <si>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</si>
  <si>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</si>
  <si>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</si>
  <si>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</si>
  <si>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</si>
  <si>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</si>
  <si>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</si>
  <si>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</si>
  <si>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</si>
  <si>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</si>
  <si>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</si>
  <si>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</si>
  <si>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</si>
  <si>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</si>
  <si>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</si>
  <si>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</si>
  <si>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</si>
  <si>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</si>
  <si>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</si>
  <si>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</si>
  <si>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</si>
  <si>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</si>
  <si>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</si>
  <si>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</si>
  <si>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</si>
  <si>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</si>
  <si>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</si>
  <si>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</si>
  <si>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</si>
  <si>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</si>
  <si>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</si>
  <si>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</si>
  <si>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</si>
  <si>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</si>
  <si>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</si>
  <si>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</si>
  <si>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</si>
  <si>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</si>
  <si>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</si>
  <si>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</si>
  <si>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</si>
  <si>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</si>
  <si>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</si>
  <si>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</si>
  <si>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</si>
  <si>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</si>
  <si>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</si>
  <si>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</si>
  <si>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</si>
  <si>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</si>
  <si>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</si>
  <si>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</si>
  <si>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</si>
  <si>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</si>
  <si>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</si>
  <si>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</si>
  <si>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</si>
  <si>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</si>
  <si>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</si>
  <si>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</si>
  <si>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</si>
  <si>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</si>
  <si>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</si>
  <si>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</si>
  <si>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</si>
  <si>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</si>
  <si>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</si>
  <si>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</si>
  <si>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</si>
  <si>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</si>
  <si>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</si>
  <si>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</si>
  <si>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</si>
  <si>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</si>
  <si>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</si>
  <si>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</si>
  <si>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</si>
  <si>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</si>
  <si>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</si>
  <si>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</si>
  <si>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</si>
  <si>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</si>
  <si>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</si>
  <si>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</si>
  <si>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</si>
  <si>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</si>
  <si>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</si>
  <si>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</si>
  <si>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</si>
  <si>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</si>
  <si>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</si>
  <si>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</si>
  <si>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</si>
  <si>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</si>
  <si>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</si>
  <si>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</si>
  <si>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</si>
  <si>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</si>
  <si>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</si>
  <si>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</si>
  <si>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</si>
  <si>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</si>
  <si>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</si>
  <si>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</si>
  <si>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</si>
  <si>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</si>
  <si>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</si>
  <si>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</si>
  <si>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</si>
  <si>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</si>
  <si>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</si>
  <si>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</si>
  <si>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</si>
  <si>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</si>
  <si>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</si>
  <si>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</si>
  <si>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</si>
  <si>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</si>
  <si>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</si>
  <si>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</si>
  <si>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</si>
  <si>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</si>
  <si>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</si>
  <si>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</si>
  <si>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</si>
  <si>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</si>
  <si>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</si>
  <si>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</si>
  <si>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</si>
  <si>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</si>
  <si>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</si>
  <si>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</si>
  <si>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</si>
  <si>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</si>
  <si>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</si>
  <si>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</si>
  <si>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</si>
  <si>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</si>
  <si>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</si>
  <si>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</si>
  <si>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</si>
  <si>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</si>
  <si>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</si>
  <si>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</si>
  <si>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</si>
  <si>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</si>
  <si>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</si>
  <si>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</si>
  <si>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</si>
  <si>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</si>
  <si>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</si>
  <si>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</si>
  <si>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</si>
  <si>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</si>
  <si>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</si>
  <si>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</si>
  <si>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</si>
  <si>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</si>
  <si>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</si>
  <si>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</si>
  <si>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</si>
  <si>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</si>
  <si>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</si>
  <si>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</si>
  <si>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</si>
  <si>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</si>
  <si>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</si>
  <si>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</si>
  <si>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</si>
  <si>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</si>
  <si>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</si>
  <si>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</si>
  <si>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</si>
  <si>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</si>
  <si>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</si>
  <si>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</si>
  <si>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</si>
  <si>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</si>
  <si>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</si>
  <si>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</si>
  <si>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</si>
  <si>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</si>
  <si>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</si>
  <si>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</si>
  <si>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</si>
  <si>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</si>
  <si>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</si>
  <si>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</si>
  <si>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</si>
  <si>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</si>
  <si>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</si>
  <si>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</si>
  <si>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</si>
  <si>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</si>
  <si>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</si>
  <si>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</si>
  <si>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</si>
  <si>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</si>
  <si>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</si>
  <si>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</si>
  <si>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</si>
  <si>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</si>
  <si>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</si>
  <si>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</si>
  <si>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</si>
  <si>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</si>
  <si>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</si>
  <si>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</si>
  <si>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</si>
  <si>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</si>
  <si>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</si>
  <si>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</si>
  <si>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</si>
  <si>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</si>
  <si>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</si>
  <si>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</si>
  <si>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</si>
  <si>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</si>
  <si>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</si>
  <si>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</si>
  <si>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</si>
  <si>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</si>
  <si>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</si>
  <si>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</si>
  <si>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</si>
  <si>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</si>
  <si>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</si>
  <si>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</si>
  <si>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</si>
  <si>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</si>
  <si>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</si>
  <si>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</si>
  <si>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</si>
  <si>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</si>
  <si>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</si>
  <si>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</si>
  <si>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</si>
  <si>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</si>
  <si>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</si>
  <si>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</si>
  <si>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</si>
  <si>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</si>
  <si>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</si>
  <si>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</si>
  <si>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</si>
  <si>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</si>
  <si>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</si>
  <si>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</si>
  <si>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</si>
  <si>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</si>
  <si>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</si>
  <si>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</si>
  <si>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</si>
  <si>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</si>
  <si>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</si>
  <si>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</si>
  <si>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</si>
  <si>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</si>
  <si>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</si>
  <si>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</si>
  <si>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</si>
  <si>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</si>
  <si>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</si>
  <si>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</si>
  <si>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</si>
  <si>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</si>
  <si>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</si>
  <si>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</si>
  <si>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</si>
  <si>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</si>
  <si>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</si>
  <si>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</si>
  <si>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</si>
  <si>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</si>
  <si>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</si>
  <si>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</si>
  <si>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</si>
  <si>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</si>
  <si>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</si>
  <si>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</si>
  <si>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</si>
  <si>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</si>
  <si>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</si>
  <si>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</si>
  <si>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</si>
  <si>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</si>
  <si>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</si>
  <si>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</si>
  <si>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</si>
  <si>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</si>
  <si>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</si>
  <si>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</si>
  <si>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</si>
  <si>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</si>
  <si>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</si>
  <si>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</si>
  <si>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</si>
  <si>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</si>
  <si>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</si>
  <si>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</si>
  <si>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</si>
  <si>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</si>
  <si>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</si>
  <si>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</si>
  <si>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</si>
  <si>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</si>
  <si>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</si>
  <si>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</si>
  <si>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</si>
  <si>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</si>
  <si>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</si>
  <si>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</si>
  <si>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</si>
  <si>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</si>
  <si>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</si>
  <si>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</si>
  <si>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</si>
  <si>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</si>
  <si>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</si>
  <si>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</si>
  <si>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</si>
  <si>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</si>
  <si>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</si>
  <si>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</si>
  <si>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</si>
  <si>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</si>
  <si>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</si>
  <si>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</si>
  <si>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</si>
  <si>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</si>
  <si>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</si>
  <si>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</si>
  <si>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</si>
  <si>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</si>
  <si>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</si>
  <si>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</si>
  <si>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</si>
  <si>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</si>
  <si>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</si>
  <si>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</si>
  <si>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</si>
  <si>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</si>
  <si>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</si>
  <si>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</si>
  <si>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</si>
  <si>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</si>
  <si>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</si>
  <si>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</si>
  <si>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</si>
  <si>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</si>
  <si>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</si>
  <si>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</si>
  <si>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</si>
  <si>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</si>
  <si>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</si>
  <si>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</si>
  <si>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</si>
  <si>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</si>
  <si>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</si>
  <si>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</si>
  <si>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</si>
  <si>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</si>
  <si>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</si>
  <si>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</si>
  <si>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</si>
  <si>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</si>
  <si>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</si>
  <si>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</si>
  <si>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</si>
  <si>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</si>
  <si>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</si>
  <si>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</si>
  <si>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</si>
  <si>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</si>
  <si>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</si>
  <si>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</si>
  <si>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</si>
  <si>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</si>
  <si>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</si>
  <si>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</si>
  <si>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</si>
  <si>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</si>
  <si>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</si>
  <si>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</si>
  <si>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</si>
  <si>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</si>
  <si>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</si>
  <si>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</si>
  <si>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</si>
  <si>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</si>
  <si>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</si>
  <si>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</si>
  <si>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</si>
  <si>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</si>
  <si>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</si>
  <si>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</si>
  <si>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</si>
  <si>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</si>
  <si>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</si>
  <si>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</si>
  <si>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</si>
  <si>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</si>
  <si>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</si>
  <si>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</si>
  <si>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</si>
  <si>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</si>
  <si>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</si>
  <si>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</si>
  <si>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</si>
  <si>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</si>
  <si>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</si>
  <si>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</si>
  <si>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</si>
  <si>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</si>
  <si>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</si>
  <si>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</si>
  <si>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</si>
  <si>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</si>
  <si>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</si>
  <si>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</si>
  <si>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</si>
  <si>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</si>
  <si>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</si>
  <si>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</si>
  <si>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</si>
  <si>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</si>
  <si>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</si>
  <si>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</si>
  <si>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</si>
  <si>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</si>
  <si>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</si>
  <si>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</si>
  <si>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</si>
  <si>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</si>
  <si>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</si>
  <si>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</si>
  <si>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</si>
  <si>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</si>
  <si>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</si>
  <si>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</si>
  <si>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</si>
  <si>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</si>
  <si>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</si>
  <si>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</si>
  <si>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</si>
  <si>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</si>
  <si>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</si>
  <si>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</si>
  <si>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</si>
  <si>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</si>
  <si>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</si>
  <si>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</si>
  <si>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</si>
  <si>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</si>
  <si>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</si>
  <si>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</si>
  <si>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</si>
  <si>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</si>
  <si>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</si>
  <si>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</si>
  <si>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</si>
  <si>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</si>
  <si>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</si>
  <si>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</si>
  <si>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</si>
  <si>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</si>
  <si>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</si>
  <si>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</si>
  <si>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</si>
  <si>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</si>
  <si>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</si>
  <si>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</si>
  <si>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</si>
  <si>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</si>
  <si>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</si>
  <si>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</si>
  <si>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</si>
  <si>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</si>
  <si>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</si>
  <si>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</si>
  <si>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</si>
  <si>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</si>
  <si>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</si>
  <si>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</si>
  <si>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</si>
  <si>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</si>
  <si>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</si>
  <si>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</si>
  <si>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</si>
  <si>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</si>
  <si>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</si>
  <si>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</si>
  <si>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</si>
  <si>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</si>
  <si>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</si>
  <si>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</si>
  <si>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</si>
  <si>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</si>
  <si>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</si>
  <si>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</si>
  <si>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</si>
  <si>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</si>
  <si>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</si>
  <si>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</si>
  <si>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</si>
  <si>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</si>
  <si>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</si>
  <si>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</si>
  <si>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</si>
  <si>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</si>
  <si>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</si>
  <si>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</si>
  <si>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</si>
  <si>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</si>
  <si>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</si>
  <si>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</si>
  <si>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</si>
  <si>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</si>
  <si>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</si>
  <si>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</si>
  <si>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</si>
  <si>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</si>
  <si>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</si>
  <si>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</si>
  <si>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</si>
  <si>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</si>
  <si>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</si>
  <si>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</si>
  <si>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</si>
  <si>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</si>
  <si>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</si>
  <si>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</si>
  <si>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</si>
  <si>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</si>
  <si>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</si>
  <si>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</si>
  <si>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</si>
  <si>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</si>
  <si>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</si>
  <si>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</si>
  <si>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</si>
  <si>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</si>
  <si>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</si>
  <si>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</si>
  <si>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</si>
  <si>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</si>
  <si>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</si>
  <si>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</si>
  <si>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</si>
  <si>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</si>
  <si>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</si>
  <si>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</si>
  <si>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</si>
  <si>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</si>
  <si>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</si>
  <si>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</si>
  <si>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</si>
  <si>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</si>
  <si>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</si>
  <si>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</si>
  <si>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</si>
  <si>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</si>
  <si>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</si>
  <si>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</si>
  <si>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</si>
  <si>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</si>
  <si>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</si>
  <si>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</si>
  <si>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</si>
  <si>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</si>
  <si>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</si>
  <si>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</si>
  <si>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</si>
  <si>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</si>
  <si>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</si>
  <si>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</si>
  <si>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</si>
  <si>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</si>
  <si>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</si>
  <si>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</si>
  <si>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</si>
  <si>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</si>
  <si>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</si>
  <si>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</si>
  <si>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</si>
  <si>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</si>
  <si>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</si>
  <si>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</si>
  <si>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</si>
  <si>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</si>
  <si>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</si>
  <si>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</si>
  <si>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</si>
  <si>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</si>
  <si>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</si>
  <si>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</si>
  <si>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</si>
  <si>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</si>
  <si>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</si>
  <si>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</si>
  <si>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</si>
  <si>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</si>
  <si>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</si>
  <si>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</si>
  <si>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</si>
  <si>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</si>
  <si>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</si>
  <si>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</si>
  <si>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</si>
  <si>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</si>
  <si>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</si>
  <si>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</si>
  <si>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</si>
  <si>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</si>
  <si>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</si>
  <si>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</si>
  <si>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</si>
  <si>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</si>
  <si>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</si>
  <si>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</si>
  <si>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</si>
  <si>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</si>
  <si>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</si>
  <si>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</si>
  <si>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</si>
  <si>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</si>
  <si>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</si>
  <si>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</si>
  <si>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</si>
  <si>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</si>
  <si>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</si>
  <si>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</si>
  <si>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</si>
  <si>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</si>
  <si>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</si>
  <si>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</si>
  <si>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</si>
  <si>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</si>
  <si>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</si>
  <si>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</si>
  <si>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</si>
  <si>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</si>
  <si>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</si>
  <si>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</si>
  <si>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</si>
  <si>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</si>
  <si>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</si>
  <si>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</si>
  <si>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</si>
  <si>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</si>
  <si>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</si>
  <si>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</si>
  <si>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</si>
  <si>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</si>
  <si>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</si>
  <si>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</si>
  <si>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</si>
  <si>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</si>
  <si>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</si>
  <si>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</si>
  <si>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</si>
  <si>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</si>
  <si>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</si>
  <si>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</si>
  <si>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</si>
  <si>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</si>
  <si>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</si>
  <si>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</si>
  <si>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</si>
  <si>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</si>
  <si>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</si>
  <si>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</si>
  <si>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</si>
  <si>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</si>
  <si>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</si>
  <si>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</si>
  <si>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</si>
  <si>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</si>
  <si>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</si>
  <si>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</si>
  <si>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</si>
  <si>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</si>
  <si>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</si>
  <si>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</si>
  <si>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</si>
  <si>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</si>
  <si>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</si>
  <si>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</si>
  <si>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</si>
  <si>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</si>
  <si>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</si>
  <si>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</si>
  <si>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</si>
  <si>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</si>
  <si>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</si>
  <si>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</si>
  <si>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</si>
  <si>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</si>
  <si>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</si>
  <si>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</si>
  <si>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</si>
  <si>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</si>
  <si>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</si>
  <si>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</si>
  <si>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</si>
  <si>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</si>
  <si>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</si>
  <si>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</si>
  <si>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</si>
  <si>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</si>
  <si>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</si>
  <si>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</si>
  <si>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</si>
  <si>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</si>
  <si>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</si>
  <si>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</si>
  <si>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</si>
  <si>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</si>
  <si>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</si>
  <si>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</si>
  <si>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</si>
  <si>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</si>
  <si>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</si>
  <si>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</si>
  <si>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</si>
  <si>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</si>
  <si>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</si>
  <si>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</si>
  <si>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</si>
  <si>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</si>
  <si>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</si>
  <si>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</si>
  <si>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</si>
  <si>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</si>
  <si>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</si>
  <si>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</si>
  <si>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</si>
  <si>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</si>
  <si>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</si>
  <si>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</si>
  <si>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</si>
  <si>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</si>
  <si>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</si>
  <si>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</si>
  <si>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</si>
  <si>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</si>
  <si>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</si>
  <si>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</si>
  <si>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</si>
  <si>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</si>
  <si>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</si>
  <si>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</si>
  <si>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</si>
  <si>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</si>
  <si>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</si>
  <si>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</si>
  <si>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</si>
  <si>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</si>
  <si>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</si>
  <si>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</si>
  <si>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</si>
  <si>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</si>
  <si>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</si>
  <si>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</si>
  <si>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</si>
  <si>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</si>
  <si>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</si>
  <si>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</si>
  <si>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</si>
  <si>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</si>
  <si>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</si>
  <si>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</si>
  <si>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</si>
  <si>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</si>
  <si>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</si>
  <si>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</si>
  <si>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</si>
  <si>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</si>
  <si>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</si>
  <si>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</si>
  <si>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</si>
  <si>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</si>
  <si>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</si>
  <si>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</si>
  <si>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</si>
  <si>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</si>
  <si>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</si>
  <si>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</si>
  <si>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</si>
  <si>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</si>
  <si>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</si>
  <si>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</si>
  <si>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</si>
  <si>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</si>
  <si>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</si>
  <si>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</si>
  <si>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</si>
  <si>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</si>
  <si>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</si>
  <si>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</si>
  <si>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</si>
  <si>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</si>
  <si>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</si>
  <si>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</si>
  <si>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</si>
  <si>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</si>
  <si>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</si>
  <si>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</si>
  <si>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</si>
  <si>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</si>
  <si>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</si>
  <si>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</si>
  <si>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</si>
  <si>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</si>
  <si>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</si>
  <si>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</si>
  <si>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</si>
  <si>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</si>
  <si>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</si>
  <si>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</si>
  <si>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</si>
  <si>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</si>
  <si>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</si>
  <si>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</si>
  <si>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</si>
  <si>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</si>
  <si>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</si>
  <si>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</si>
  <si>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</si>
  <si>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</si>
  <si>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</si>
  <si>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</si>
  <si>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</si>
  <si>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</si>
  <si>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</si>
  <si>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</si>
  <si>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</si>
  <si>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</si>
  <si>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</si>
  <si>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</si>
  <si>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</si>
  <si>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</si>
  <si>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</si>
  <si>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</si>
  <si>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</si>
  <si>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</si>
  <si>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</si>
  <si>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</si>
  <si>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</si>
  <si>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</si>
  <si>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</si>
  <si>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</si>
  <si>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</si>
  <si>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</si>
  <si>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</si>
  <si>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</si>
  <si>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</si>
  <si>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</si>
  <si>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</si>
  <si>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</si>
  <si>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</si>
  <si>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</si>
  <si>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</si>
  <si>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</si>
  <si>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</si>
  <si>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</si>
  <si>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</si>
  <si>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</si>
  <si>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</si>
  <si>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</si>
  <si>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</si>
  <si>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</si>
  <si>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</si>
  <si>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</si>
  <si>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</si>
  <si>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</si>
  <si>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</si>
  <si>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</si>
  <si>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</si>
  <si>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</si>
  <si>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</si>
  <si>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</si>
  <si>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</si>
  <si>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</si>
  <si>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</si>
  <si>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</si>
  <si>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</si>
  <si>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</si>
  <si>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</si>
  <si>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</si>
  <si>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</si>
  <si>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</si>
  <si>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</si>
  <si>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</si>
  <si>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</si>
  <si>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</si>
  <si>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</si>
  <si>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</si>
  <si>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</si>
  <si>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</si>
  <si>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</si>
  <si>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</si>
  <si>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</si>
  <si>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</si>
  <si>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</si>
  <si>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</si>
  <si>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</si>
  <si>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</si>
  <si>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</si>
  <si>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</si>
  <si>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</si>
  <si>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</si>
  <si>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</si>
  <si>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</si>
  <si>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</si>
  <si>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</si>
  <si>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</si>
  <si>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</si>
  <si>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</si>
  <si>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</si>
  <si>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</si>
  <si>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</si>
  <si>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</si>
  <si>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</si>
  <si>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</si>
  <si>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</si>
  <si>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</si>
  <si>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</si>
  <si>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</si>
  <si>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</si>
  <si>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</si>
  <si>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</si>
  <si>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</si>
  <si>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</si>
  <si>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</si>
  <si>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</si>
  <si>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</si>
  <si>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</si>
  <si>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</si>
  <si>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</si>
  <si>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</si>
  <si>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</si>
  <si>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</si>
  <si>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</si>
  <si>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</si>
  <si>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</si>
  <si>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</si>
  <si>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</si>
  <si>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</si>
  <si>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</si>
  <si>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</si>
  <si>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</si>
  <si>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</si>
  <si>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</si>
  <si>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</si>
  <si>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</si>
  <si>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</si>
  <si>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</si>
  <si>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</si>
  <si>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</si>
  <si>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</si>
  <si>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</si>
  <si>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</si>
  <si>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</si>
  <si>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</si>
  <si>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</si>
  <si>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</si>
  <si>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</si>
  <si>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</si>
  <si>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</si>
  <si>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</si>
  <si>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</si>
  <si>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</si>
  <si>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</si>
  <si>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</si>
  <si>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</si>
  <si>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</si>
  <si>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</si>
  <si>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</si>
  <si>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</si>
  <si>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</si>
  <si>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</si>
  <si>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</si>
  <si>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</si>
  <si>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</si>
  <si>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</si>
  <si>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</si>
  <si>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</si>
  <si>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</si>
  <si>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</si>
  <si>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</si>
  <si>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</si>
  <si>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</si>
  <si>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</si>
  <si>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</si>
  <si>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</si>
  <si>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</si>
  <si>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</si>
  <si>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</si>
  <si>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</si>
  <si>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</si>
  <si>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</si>
  <si>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</si>
  <si>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</si>
  <si>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</si>
  <si>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</si>
  <si>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</si>
  <si>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</si>
  <si>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</si>
  <si>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</si>
  <si>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</si>
  <si>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</si>
  <si>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</si>
  <si>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</si>
  <si>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</si>
  <si>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</si>
  <si>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</si>
  <si>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</si>
  <si>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</si>
  <si>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</si>
  <si>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</si>
  <si>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</si>
  <si>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</si>
  <si>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</si>
  <si>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</si>
  <si>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</si>
  <si>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</si>
  <si>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</si>
  <si>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</si>
  <si>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</si>
  <si>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</si>
  <si>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</si>
  <si>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</si>
  <si>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</si>
  <si>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</si>
  <si>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</si>
  <si>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</si>
  <si>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</si>
  <si>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</si>
  <si>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</si>
  <si>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</si>
  <si>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</si>
  <si>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</si>
  <si>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</si>
  <si>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</si>
  <si>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</si>
  <si>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</si>
  <si>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</si>
  <si>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</si>
  <si>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</si>
  <si>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</si>
  <si>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</si>
  <si>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</si>
  <si>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</si>
  <si>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</si>
  <si>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</si>
  <si>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</si>
  <si>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</si>
  <si>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</si>
  <si>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</si>
  <si>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</si>
  <si>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</si>
  <si>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</si>
  <si>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</si>
  <si>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</si>
  <si>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</si>
  <si>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</si>
  <si>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</si>
  <si>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</si>
  <si>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</si>
  <si>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</si>
  <si>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</si>
  <si>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</si>
  <si>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</si>
  <si>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</si>
  <si>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</si>
  <si>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</si>
  <si>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</si>
  <si>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</si>
  <si>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</si>
  <si>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</si>
  <si>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</si>
  <si>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</si>
  <si>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</si>
  <si>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</si>
  <si>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</si>
  <si>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</si>
  <si>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</si>
  <si>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</si>
  <si>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</si>
  <si>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</si>
  <si>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</si>
  <si>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</si>
  <si>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</si>
  <si>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</si>
  <si>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</si>
  <si>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</si>
  <si>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</si>
  <si>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</si>
  <si>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</si>
  <si>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</si>
  <si>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</si>
  <si>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</si>
  <si>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</si>
  <si>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</si>
  <si>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</si>
  <si>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</si>
  <si>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</si>
  <si>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</si>
  <si>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</si>
  <si>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</si>
  <si>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</si>
  <si>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</si>
  <si>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</si>
  <si>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</si>
  <si>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</si>
  <si>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</si>
  <si>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</si>
  <si>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</si>
  <si>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</si>
  <si>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</si>
  <si>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</si>
  <si>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</si>
  <si>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</si>
  <si>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</si>
  <si>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</si>
  <si>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</si>
  <si>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</si>
  <si>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</si>
  <si>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</si>
  <si>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</si>
  <si>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</si>
  <si>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</si>
  <si>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</si>
  <si>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</si>
  <si>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</si>
  <si>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</si>
  <si>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</si>
  <si>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</si>
  <si>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</si>
  <si>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</si>
  <si>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</si>
  <si>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</si>
  <si>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</si>
  <si>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</si>
  <si>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</si>
  <si>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</si>
  <si>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</si>
  <si>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</si>
  <si>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</si>
  <si>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</si>
  <si>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</si>
  <si>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</si>
  <si>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</si>
  <si>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</si>
  <si>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</si>
  <si>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</si>
  <si>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</si>
  <si>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</si>
  <si>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</si>
  <si>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</si>
  <si>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</si>
  <si>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</si>
  <si>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</si>
  <si>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</si>
  <si>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</si>
  <si>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</si>
  <si>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</si>
  <si>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</si>
  <si>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</si>
  <si>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</si>
  <si>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</si>
  <si>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</si>
  <si>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</si>
  <si>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</si>
  <si>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</si>
  <si>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</si>
  <si>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</si>
  <si>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</si>
  <si>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</si>
  <si>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</si>
  <si>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</si>
  <si>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</si>
  <si>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</si>
  <si>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</si>
  <si>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</si>
  <si>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</si>
  <si>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</si>
  <si>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</si>
  <si>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</si>
  <si>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</si>
  <si>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</si>
  <si>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</si>
  <si>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</si>
  <si>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</si>
  <si>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</si>
  <si>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</si>
  <si>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</si>
  <si>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</si>
  <si>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</si>
  <si>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</si>
  <si>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</si>
  <si>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</si>
  <si>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</si>
  <si>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</si>
  <si>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</si>
  <si>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</si>
  <si>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</si>
  <si>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</si>
  <si>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</si>
  <si>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</si>
  <si>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</si>
  <si>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</si>
  <si>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</si>
  <si>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</si>
  <si>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</si>
  <si>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</si>
  <si>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</si>
  <si>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</si>
  <si>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</si>
  <si>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</si>
  <si>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</si>
  <si>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</si>
  <si>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</si>
  <si>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</si>
  <si>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</si>
  <si>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</si>
  <si>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</si>
  <si>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</si>
  <si>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</si>
  <si>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</si>
  <si>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</si>
  <si>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</si>
  <si>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</si>
  <si>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</si>
  <si>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</si>
  <si>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</si>
  <si>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</si>
  <si>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</si>
  <si>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</si>
  <si>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</si>
  <si>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</si>
  <si>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</si>
  <si>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</si>
  <si>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</si>
  <si>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</si>
  <si>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</si>
  <si>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</si>
  <si>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</si>
  <si>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</si>
  <si>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</si>
  <si>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</si>
  <si>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</si>
  <si>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</si>
  <si>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</si>
  <si>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</si>
  <si>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</si>
  <si>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</si>
  <si>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</si>
  <si>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</si>
  <si>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</si>
  <si>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</si>
  <si>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</si>
  <si>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</si>
  <si>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</si>
  <si>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</si>
  <si>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</si>
  <si>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</si>
  <si>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</si>
  <si>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</si>
  <si>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</si>
  <si>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</si>
  <si>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</si>
  <si>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</si>
  <si>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</si>
  <si>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</si>
  <si>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</si>
  <si>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</si>
  <si>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</si>
  <si>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</si>
  <si>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</si>
  <si>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</si>
  <si>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</si>
  <si>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</si>
  <si>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</si>
  <si>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</si>
  <si>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</si>
  <si>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</si>
  <si>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</si>
  <si>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</si>
  <si>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</si>
  <si>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</si>
  <si>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</si>
  <si>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</si>
  <si>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</si>
  <si>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</si>
  <si>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</si>
  <si>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</si>
  <si>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</si>
  <si>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</si>
  <si>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</si>
  <si>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</si>
  <si>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</si>
  <si>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</si>
  <si>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</si>
  <si>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</si>
  <si>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</si>
  <si>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</si>
  <si>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</si>
  <si>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</si>
  <si>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</si>
  <si>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</si>
  <si>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</si>
  <si>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</si>
  <si>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</si>
  <si>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</si>
  <si>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</si>
  <si>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</si>
  <si>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</si>
  <si>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</si>
  <si>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</si>
  <si>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</si>
  <si>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</si>
  <si>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</si>
  <si>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</si>
  <si>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</si>
  <si>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</si>
  <si>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</si>
  <si>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</si>
  <si>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</si>
  <si>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</si>
  <si>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</si>
  <si>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</si>
  <si>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</si>
  <si>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</si>
  <si>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</si>
  <si>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</si>
  <si>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</si>
  <si>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</si>
  <si>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</si>
  <si>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</si>
  <si>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</si>
  <si>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</si>
  <si>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</si>
  <si>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</si>
  <si>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</si>
  <si>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</si>
  <si>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</si>
  <si>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</si>
  <si>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</si>
  <si>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</si>
  <si>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</si>
  <si>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</si>
  <si>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</si>
  <si>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</si>
  <si>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</si>
  <si>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</si>
  <si>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</si>
  <si>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</si>
  <si>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</si>
  <si>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</si>
  <si>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</si>
  <si>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</si>
  <si>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</si>
  <si>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</si>
  <si>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</si>
  <si>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</si>
  <si>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</si>
  <si>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</si>
  <si>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</si>
  <si>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</si>
  <si>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</si>
  <si>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</si>
  <si>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</si>
  <si>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</si>
  <si>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</si>
  <si>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</si>
  <si>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</si>
  <si>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</si>
  <si>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</si>
  <si>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</si>
  <si>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</si>
  <si>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</si>
  <si>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</si>
  <si>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</si>
  <si>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</si>
  <si>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</si>
  <si>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</si>
  <si>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</si>
  <si>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</si>
  <si>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</si>
  <si>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</si>
  <si>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</si>
  <si>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</si>
  <si>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</si>
  <si>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</si>
  <si>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</si>
  <si>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</si>
  <si>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</si>
  <si>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</si>
  <si>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</si>
  <si>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</si>
  <si>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</si>
  <si>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</si>
  <si>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</si>
  <si>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</si>
  <si>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</si>
  <si>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</si>
  <si>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</si>
  <si>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</si>
  <si>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</si>
  <si>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</si>
  <si>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</si>
  <si>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</si>
  <si>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</si>
  <si>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</si>
  <si>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</si>
  <si>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</si>
  <si>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</si>
  <si>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</si>
  <si>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</si>
  <si>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</si>
  <si>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</si>
  <si>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</si>
  <si>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</si>
  <si>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</si>
  <si>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</si>
  <si>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</si>
  <si>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</si>
  <si>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</si>
  <si>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</si>
  <si>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</si>
  <si>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</si>
  <si>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</si>
  <si>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</si>
  <si>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</si>
  <si>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</si>
  <si>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</si>
  <si>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</si>
  <si>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</si>
  <si>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</si>
  <si>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</si>
  <si>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</si>
  <si>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</si>
  <si>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</si>
  <si>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</si>
  <si>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</si>
  <si>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</si>
  <si>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</si>
  <si>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</si>
  <si>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</si>
  <si>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</si>
  <si>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</si>
  <si>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</si>
  <si>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</si>
  <si>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</si>
  <si>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</si>
  <si>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</si>
  <si>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</si>
  <si>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</si>
  <si>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</si>
  <si>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</si>
  <si>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</si>
  <si>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</si>
  <si>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</si>
  <si>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</si>
  <si>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</si>
  <si>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</si>
  <si>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</si>
  <si>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</si>
  <si>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</si>
  <si>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</si>
  <si>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</si>
  <si>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</si>
  <si>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</si>
  <si>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</si>
  <si>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</si>
  <si>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</si>
  <si>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</si>
  <si>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</si>
  <si>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</si>
  <si>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</si>
  <si>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</si>
  <si>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</si>
  <si>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</si>
  <si>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</si>
  <si>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</si>
  <si>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</si>
  <si>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</si>
  <si>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</si>
  <si>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</si>
  <si>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</si>
  <si>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</si>
  <si>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</si>
  <si>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</si>
  <si>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</si>
  <si>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</si>
  <si>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</si>
  <si>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</si>
  <si>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</si>
  <si>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</si>
  <si>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</si>
  <si>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</si>
  <si>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</si>
  <si>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</si>
  <si>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</si>
  <si>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</si>
  <si>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</si>
  <si>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</si>
  <si>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</si>
  <si>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</si>
  <si>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</si>
  <si>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</si>
  <si>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</si>
  <si>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</si>
  <si>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</si>
  <si>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</si>
  <si>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</si>
  <si>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</si>
  <si>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</si>
  <si>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</si>
  <si>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</si>
  <si>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</si>
  <si>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</si>
  <si>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</si>
  <si>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</si>
  <si>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</si>
  <si>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</si>
  <si>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</si>
  <si>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</si>
  <si>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</si>
  <si>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</si>
  <si>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</si>
  <si>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</si>
  <si>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</si>
  <si>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</si>
  <si>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</si>
  <si>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</si>
  <si>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</si>
  <si>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</si>
  <si>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</si>
  <si>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</si>
  <si>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</si>
  <si>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</si>
  <si>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</si>
  <si>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</si>
  <si>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</si>
  <si>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</si>
  <si>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</si>
  <si>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</si>
  <si>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</si>
  <si>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</si>
  <si>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</si>
  <si>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</si>
  <si>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</si>
  <si>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</si>
  <si>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</si>
  <si>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</si>
  <si>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</si>
  <si>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</si>
  <si>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</si>
  <si>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</si>
  <si>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</si>
  <si>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</si>
  <si>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</si>
  <si>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</si>
  <si>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</si>
  <si>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</si>
  <si>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</si>
  <si>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</si>
  <si>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</si>
  <si>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</si>
  <si>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</si>
  <si>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</si>
  <si>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</si>
  <si>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</si>
  <si>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</si>
  <si>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</si>
  <si>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</si>
  <si>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</si>
  <si>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</si>
  <si>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</si>
  <si>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</si>
  <si>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</si>
  <si>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</si>
  <si>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</si>
  <si>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</si>
  <si>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</si>
  <si>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</si>
  <si>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</si>
  <si>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</si>
  <si>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</si>
  <si>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</si>
  <si>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</si>
  <si>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</si>
  <si>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</si>
  <si>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</si>
  <si>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</si>
  <si>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</si>
  <si>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</si>
  <si>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</si>
  <si>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</si>
  <si>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</si>
  <si>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</si>
  <si>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</si>
  <si>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</si>
  <si>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</si>
  <si>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</si>
  <si>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</si>
  <si>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</si>
  <si>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</si>
  <si>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</si>
  <si>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</si>
  <si>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</si>
  <si>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</si>
  <si>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</si>
  <si>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</si>
  <si>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</si>
  <si>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</si>
  <si>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</si>
  <si>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</si>
  <si>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</si>
  <si>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</si>
  <si>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</si>
  <si>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</si>
  <si>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</si>
  <si>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</si>
  <si>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</si>
  <si>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</si>
  <si>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</si>
  <si>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</si>
  <si>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</si>
  <si>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</si>
  <si>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</si>
  <si>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</si>
  <si>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</si>
  <si>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</si>
  <si>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</si>
  <si>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</si>
  <si>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</si>
  <si>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</si>
  <si>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</si>
  <si>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</si>
  <si>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</si>
  <si>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</si>
  <si>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</si>
  <si>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</si>
  <si>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</si>
  <si>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</si>
  <si>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</si>
  <si>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</si>
  <si>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</si>
  <si>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</si>
  <si>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</si>
  <si>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</si>
  <si>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</si>
  <si>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</si>
  <si>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</si>
  <si>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</si>
  <si>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</si>
  <si>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</si>
  <si>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</si>
  <si>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</si>
  <si>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</si>
  <si>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</si>
  <si>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</si>
  <si>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</si>
  <si>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</si>
  <si>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</si>
  <si>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</si>
  <si>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</si>
  <si>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</si>
  <si>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</si>
  <si>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</si>
  <si>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</si>
  <si>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</si>
  <si>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</si>
  <si>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</si>
  <si>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</si>
  <si>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</si>
  <si>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</si>
  <si>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</si>
  <si>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</si>
  <si>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</si>
  <si>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</si>
  <si>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</si>
  <si>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</si>
  <si>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</si>
  <si>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</si>
  <si>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</si>
  <si>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</si>
  <si>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</si>
  <si>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</si>
  <si>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</si>
  <si>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</si>
  <si>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</si>
  <si>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</si>
  <si>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</si>
  <si>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</si>
  <si>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</si>
  <si>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</si>
  <si>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</si>
  <si>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</si>
  <si>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</si>
  <si>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</si>
  <si>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</si>
  <si>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</si>
  <si>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</si>
  <si>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</si>
  <si>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</si>
  <si>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</si>
  <si>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</si>
  <si>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</si>
  <si>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</si>
  <si>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</si>
  <si>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</si>
  <si>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</si>
  <si>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</si>
  <si>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</si>
  <si>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</si>
  <si>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</si>
  <si>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</si>
  <si>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</si>
  <si>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</si>
  <si>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</si>
  <si>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</si>
  <si>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</si>
  <si>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</si>
  <si>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</si>
  <si>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</si>
  <si>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</si>
  <si>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</si>
  <si>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</si>
  <si>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</si>
  <si>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</si>
  <si>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</si>
  <si>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</si>
  <si>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</si>
  <si>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</si>
  <si>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</si>
  <si>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</si>
  <si>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</si>
  <si>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</si>
  <si>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</si>
  <si>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</si>
  <si>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</si>
  <si>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</si>
  <si>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</si>
  <si>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</si>
  <si>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</si>
  <si>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</si>
  <si>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</si>
  <si>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</si>
  <si>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</si>
  <si>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</si>
  <si>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</si>
  <si>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</si>
  <si>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</si>
  <si>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</si>
  <si>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</si>
  <si>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</si>
  <si>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</si>
  <si>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</si>
  <si>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</si>
  <si>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</si>
  <si>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</si>
  <si>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</si>
  <si>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</si>
  <si>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</si>
  <si>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</si>
  <si>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</si>
  <si>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</si>
  <si>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</si>
  <si>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</si>
  <si>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</si>
  <si>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</si>
  <si>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</si>
  <si>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</si>
  <si>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</si>
  <si>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</si>
  <si>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</si>
  <si>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</si>
  <si>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</si>
  <si>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</si>
  <si>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</si>
  <si>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</si>
  <si>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</si>
  <si>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</si>
  <si>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</si>
  <si>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</si>
  <si>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</si>
  <si>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</si>
  <si>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</si>
  <si>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</si>
  <si>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</si>
  <si>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</si>
  <si>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</si>
  <si>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</si>
  <si>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</si>
  <si>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</si>
  <si>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</si>
  <si>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</si>
  <si>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</si>
  <si>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</si>
  <si>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</si>
  <si>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</si>
  <si>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</si>
  <si>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</si>
  <si>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</si>
  <si>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</si>
  <si>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</si>
  <si>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</si>
  <si>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</si>
  <si>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</si>
  <si>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</si>
  <si>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</si>
  <si>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</si>
  <si>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</si>
  <si>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</si>
  <si>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</si>
  <si>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</si>
  <si>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</si>
  <si>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</si>
  <si>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</si>
  <si>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</si>
  <si>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</si>
  <si>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</si>
  <si>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</si>
  <si>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</si>
  <si>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</si>
  <si>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</si>
  <si>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</si>
  <si>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</si>
  <si>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</si>
  <si>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</si>
  <si>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</si>
  <si>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</si>
  <si>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</si>
  <si>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</si>
  <si>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</si>
  <si>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</si>
  <si>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</si>
  <si>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</si>
  <si>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</si>
  <si>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</si>
  <si>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</si>
  <si>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</si>
  <si>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</si>
  <si>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</si>
  <si>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</si>
  <si>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</si>
  <si>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</si>
  <si>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</si>
  <si>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</si>
  <si>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</si>
  <si>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</si>
  <si>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</si>
  <si>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</si>
  <si>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</si>
  <si>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</si>
  <si>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</si>
  <si>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</si>
  <si>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</si>
  <si>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</si>
  <si>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</si>
  <si>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</si>
  <si>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</si>
  <si>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</si>
  <si>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</si>
  <si>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</si>
  <si>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</si>
  <si>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</si>
  <si>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</si>
  <si>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</si>
  <si>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</si>
  <si>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</si>
  <si>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</si>
  <si>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</si>
  <si>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</si>
  <si>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</si>
  <si>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</si>
  <si>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</si>
  <si>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</si>
  <si>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</si>
  <si>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</si>
  <si>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</si>
  <si>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</si>
  <si>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</si>
  <si>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</si>
  <si>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</si>
  <si>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</si>
  <si>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</si>
  <si>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</si>
  <si>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</si>
  <si>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</si>
  <si>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</si>
  <si>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</si>
  <si>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</si>
  <si>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</si>
  <si>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</si>
  <si>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</si>
  <si>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</si>
  <si>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</si>
  <si>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</si>
  <si>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</si>
  <si>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</si>
  <si>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</si>
  <si>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</si>
  <si>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</si>
  <si>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</si>
  <si>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</si>
  <si>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</si>
  <si>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</si>
  <si>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</si>
  <si>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</si>
  <si>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</si>
  <si>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</si>
  <si>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</si>
  <si>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</si>
  <si>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</si>
  <si>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</si>
  <si>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</si>
  <si>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</si>
  <si>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</si>
  <si>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</si>
  <si>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</si>
  <si>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</si>
  <si>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</si>
  <si>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</si>
  <si>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</si>
  <si>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</si>
  <si>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</si>
  <si>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</si>
  <si>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</si>
  <si>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</si>
  <si>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</si>
  <si>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</si>
  <si>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</si>
  <si>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</si>
  <si>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</si>
  <si>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</si>
  <si>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</si>
  <si>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</si>
  <si>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</si>
  <si>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</si>
  <si>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</si>
  <si>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</si>
  <si>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</si>
  <si>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</si>
  <si>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</si>
  <si>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</si>
  <si>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</si>
  <si>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</si>
  <si>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</si>
  <si>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</si>
  <si>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</si>
  <si>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</si>
  <si>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</si>
  <si>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</si>
  <si>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</si>
  <si>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</si>
  <si>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</si>
  <si>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</si>
  <si>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</si>
  <si>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</si>
  <si>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</si>
  <si>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</si>
  <si>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</si>
  <si>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</si>
  <si>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</si>
  <si>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</si>
  <si>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</si>
  <si>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</si>
  <si>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</si>
  <si>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</si>
  <si>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</si>
  <si>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</si>
  <si>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</si>
  <si>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</si>
  <si>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</si>
  <si>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</si>
  <si>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</si>
  <si>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</si>
  <si>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</si>
  <si>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</si>
  <si>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</si>
  <si>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</si>
  <si>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</si>
  <si>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</si>
  <si>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</si>
  <si>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</si>
  <si>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</si>
  <si>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</si>
  <si>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</si>
  <si>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</si>
  <si>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</si>
  <si>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</si>
  <si>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</si>
  <si>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</si>
  <si>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</si>
  <si>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</si>
  <si>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</si>
  <si>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</si>
  <si>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</si>
  <si>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</si>
  <si>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</si>
  <si>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</si>
  <si>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</si>
  <si>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</si>
  <si>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</si>
  <si>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</si>
  <si>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</si>
  <si>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</si>
  <si>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</si>
  <si>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</si>
  <si>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</si>
  <si>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</si>
  <si>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</si>
  <si>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</si>
  <si>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</si>
  <si>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</si>
  <si>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</si>
  <si>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</si>
  <si>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</si>
  <si>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</si>
  <si>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</si>
  <si>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</si>
  <si>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</si>
  <si>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</si>
  <si>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</si>
  <si>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</si>
  <si>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</si>
  <si>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</si>
  <si>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</si>
  <si>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</si>
  <si>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</si>
  <si>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</si>
  <si>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</si>
  <si>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</si>
  <si>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</si>
  <si>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</si>
  <si>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</si>
  <si>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</si>
  <si>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</si>
  <si>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</si>
  <si>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</si>
  <si>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</si>
  <si>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</si>
  <si>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</si>
  <si>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</si>
  <si>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</si>
  <si>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</si>
  <si>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</si>
  <si>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</si>
  <si>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</si>
  <si>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</si>
  <si>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</si>
  <si>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</si>
  <si>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</si>
  <si>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</si>
  <si>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</si>
  <si>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</si>
  <si>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</si>
  <si>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</si>
  <si>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</si>
  <si>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</si>
  <si>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</si>
  <si>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</si>
  <si>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</si>
  <si>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</si>
  <si>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</si>
  <si>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</si>
  <si>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</si>
  <si>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</si>
  <si>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</si>
  <si>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</si>
  <si>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</si>
  <si>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</si>
  <si>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</si>
  <si>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</si>
  <si>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</si>
  <si>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</si>
  <si>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</si>
  <si>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</si>
  <si>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</si>
  <si>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</si>
  <si>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</si>
  <si>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</si>
  <si>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</si>
  <si>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</si>
  <si>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</si>
  <si>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</si>
  <si>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</si>
  <si>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</si>
  <si>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</si>
  <si>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</si>
  <si>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</si>
  <si>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</si>
  <si>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</si>
  <si>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</si>
  <si>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</si>
  <si>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</si>
  <si>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</si>
  <si>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</si>
  <si>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</si>
  <si>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</si>
  <si>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</si>
  <si>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</si>
  <si>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</si>
  <si>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</si>
  <si>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</si>
  <si>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</si>
  <si>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</si>
  <si>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</si>
  <si>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</si>
  <si>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</si>
  <si>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</si>
  <si>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</si>
  <si>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</si>
  <si>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</si>
  <si>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</si>
  <si>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</si>
  <si>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</si>
  <si>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</si>
  <si>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</si>
  <si>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</si>
  <si>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</si>
  <si>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</si>
  <si>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</si>
  <si>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</si>
  <si>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</si>
  <si>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</si>
  <si>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</si>
  <si>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</si>
  <si>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</si>
  <si>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</si>
  <si>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</si>
  <si>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</si>
  <si>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</si>
  <si>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</si>
  <si>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</si>
  <si>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</si>
  <si>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</si>
  <si>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</si>
  <si>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</si>
  <si>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</si>
  <si>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</si>
  <si>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</si>
  <si>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</si>
  <si>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</si>
  <si>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</si>
  <si>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</si>
  <si>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</si>
  <si>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</si>
  <si>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</si>
  <si>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</si>
  <si>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</si>
  <si>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</si>
  <si>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</si>
  <si>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</si>
  <si>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</si>
  <si>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</si>
  <si>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</si>
  <si>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</si>
  <si>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</si>
  <si>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</si>
  <si>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</si>
  <si>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</si>
  <si>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</si>
  <si>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</si>
  <si>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</si>
  <si>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</si>
  <si>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</si>
  <si>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</si>
  <si>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</si>
  <si>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</si>
  <si>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</si>
  <si>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</si>
  <si>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</si>
  <si>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</si>
  <si>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</si>
  <si>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</si>
  <si>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</si>
  <si>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</si>
  <si>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</si>
  <si>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</si>
  <si>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</si>
  <si>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</si>
  <si>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</si>
  <si>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</si>
  <si>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</si>
  <si>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</si>
  <si>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</si>
  <si>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</si>
  <si>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</si>
  <si>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</si>
  <si>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</si>
  <si>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</si>
  <si>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</si>
  <si>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</si>
  <si>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</si>
  <si>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</si>
  <si>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</si>
  <si>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</si>
  <si>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</si>
  <si>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</si>
  <si>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</si>
  <si>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</si>
  <si>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</si>
  <si>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</si>
  <si>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</si>
  <si>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</si>
  <si>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</si>
  <si>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</si>
  <si>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</si>
  <si>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</si>
  <si>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</si>
  <si>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</si>
  <si>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</si>
  <si>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</si>
  <si>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</si>
  <si>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</si>
  <si>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</si>
  <si>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</si>
  <si>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</si>
  <si>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</si>
  <si>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</si>
  <si>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</si>
  <si>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</si>
  <si>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</si>
  <si>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</si>
  <si>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</si>
  <si>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</si>
  <si>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</si>
  <si>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</si>
  <si>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</si>
  <si>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</si>
  <si>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</si>
  <si>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</si>
  <si>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</si>
  <si>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</si>
  <si>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</si>
  <si>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</si>
  <si>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</si>
  <si>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</si>
  <si>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</si>
  <si>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</si>
  <si>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</si>
  <si>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</si>
  <si>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</si>
  <si>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</si>
  <si>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</si>
  <si>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</si>
  <si>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</si>
  <si>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</si>
  <si>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</si>
  <si>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</si>
  <si>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</si>
  <si>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</si>
  <si>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</si>
  <si>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</si>
  <si>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</si>
  <si>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</si>
  <si>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</si>
  <si>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</si>
  <si>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</si>
  <si>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</si>
  <si>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</si>
  <si>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</si>
  <si>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</si>
  <si>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</si>
  <si>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</si>
  <si>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</si>
  <si>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</si>
  <si>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</si>
  <si>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</si>
  <si>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</si>
  <si>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</si>
  <si>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</si>
  <si>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</si>
  <si>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</si>
  <si>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</si>
  <si>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</si>
  <si>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</si>
  <si>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</si>
  <si>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</si>
  <si>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</si>
  <si>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</si>
  <si>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</si>
  <si>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</si>
  <si>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</si>
  <si>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</si>
  <si>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</si>
  <si>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</si>
  <si>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</si>
  <si>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</si>
  <si>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</si>
  <si>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</si>
  <si>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</si>
  <si>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</si>
  <si>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</si>
  <si>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</si>
  <si>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</si>
  <si>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</si>
  <si>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</si>
  <si>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</si>
  <si>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</si>
  <si>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</si>
  <si>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</si>
  <si>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</si>
  <si>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</si>
  <si>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</si>
  <si>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</si>
  <si>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</si>
  <si>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</si>
  <si>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</si>
  <si>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</si>
  <si>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</si>
  <si>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</si>
  <si>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</si>
  <si>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</si>
  <si>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</si>
  <si>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</si>
  <si>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</si>
  <si>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</si>
  <si>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</si>
  <si>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</si>
  <si>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</si>
  <si>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</si>
  <si>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</si>
  <si>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</si>
  <si>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</si>
  <si>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</si>
  <si>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</si>
  <si>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</si>
  <si>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</si>
  <si>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</si>
  <si>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</si>
  <si>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</si>
  <si>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</si>
  <si>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</si>
  <si>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</si>
  <si>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</si>
  <si>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</si>
  <si>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</si>
  <si>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</si>
  <si>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</si>
  <si>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</si>
  <si>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</si>
  <si>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</si>
  <si>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</si>
  <si>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</si>
  <si>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</si>
  <si>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</si>
  <si>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</si>
  <si>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</si>
  <si>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</si>
  <si>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</si>
  <si>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</si>
  <si>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</si>
  <si>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</si>
  <si>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</si>
  <si>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</si>
  <si>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</si>
  <si>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</si>
  <si>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</si>
  <si>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</si>
  <si>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</si>
  <si>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</si>
  <si>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</si>
  <si>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</si>
  <si>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</si>
  <si>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</si>
  <si>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</si>
  <si>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</si>
  <si>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</si>
  <si>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</si>
  <si>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</si>
  <si>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</si>
  <si>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</si>
  <si>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</si>
  <si>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</si>
  <si>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</si>
  <si>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</si>
  <si>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</si>
  <si>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</si>
  <si>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</si>
  <si>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</si>
  <si>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</si>
  <si>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</si>
  <si>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</si>
  <si>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</si>
  <si>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</si>
  <si>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</si>
  <si>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</si>
  <si>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</si>
  <si>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</si>
  <si>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</si>
  <si>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</si>
  <si>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</si>
  <si>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</si>
  <si>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</si>
  <si>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</si>
  <si>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</si>
  <si>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</si>
  <si>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</si>
  <si>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</si>
  <si>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</si>
  <si>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</si>
  <si>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</si>
  <si>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</si>
  <si>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</si>
  <si>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</si>
  <si>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</si>
  <si>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</si>
  <si>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</si>
  <si>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</si>
  <si>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</si>
  <si>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</si>
  <si>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</si>
  <si>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</si>
  <si>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</si>
  <si>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</si>
  <si>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</si>
  <si>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</si>
  <si>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</si>
  <si>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</si>
  <si>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</si>
  <si>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</si>
  <si>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</si>
  <si>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</si>
  <si>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</si>
  <si>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</si>
  <si>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</si>
  <si>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</si>
  <si>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</si>
  <si>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</si>
  <si>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</si>
  <si>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</si>
  <si>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</si>
  <si>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</si>
  <si>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</si>
  <si>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</si>
  <si>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</si>
  <si>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</si>
  <si>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</si>
  <si>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</si>
  <si>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</si>
  <si>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</si>
  <si>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</si>
  <si>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</si>
  <si>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</si>
  <si>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</si>
  <si>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</si>
  <si>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</si>
  <si>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</si>
  <si>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</si>
  <si>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</si>
  <si>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</si>
  <si>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</si>
  <si>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</si>
  <si>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</si>
  <si>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</si>
  <si>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</si>
  <si>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</si>
  <si>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</si>
  <si>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</si>
  <si>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</si>
  <si>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</si>
  <si>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</si>
  <si>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</si>
  <si>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</si>
  <si>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</si>
  <si>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</si>
  <si>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</si>
  <si>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</si>
  <si>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</si>
  <si>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</si>
  <si>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</si>
  <si>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</si>
  <si>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</si>
  <si>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</si>
  <si>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</si>
  <si>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</si>
  <si>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</si>
  <si>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</si>
  <si>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</si>
  <si>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</si>
  <si>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</si>
  <si>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</si>
  <si>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</si>
  <si>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</si>
  <si>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</si>
  <si>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</si>
  <si>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</si>
  <si>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</si>
  <si>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</si>
  <si>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</si>
  <si>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</si>
  <si>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</si>
  <si>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</si>
  <si>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</si>
  <si>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</si>
  <si>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</si>
  <si>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</si>
  <si>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</si>
  <si>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</si>
  <si>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</si>
  <si>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</si>
  <si>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</si>
  <si>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</si>
  <si>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</si>
  <si>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</si>
  <si>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</si>
  <si>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</si>
  <si>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</si>
  <si>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</si>
  <si>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</si>
  <si>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</si>
  <si>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</si>
  <si>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</si>
  <si>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</si>
  <si>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</si>
  <si>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</si>
  <si>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</si>
  <si>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</si>
  <si>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</si>
  <si>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</si>
  <si>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</si>
  <si>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</si>
  <si>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</si>
  <si>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</si>
  <si>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</si>
  <si>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</si>
  <si>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</si>
  <si>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</si>
  <si>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</si>
  <si>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</si>
  <si>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</si>
  <si>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</si>
  <si>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</si>
  <si>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</si>
  <si>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</si>
  <si>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</si>
  <si>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</si>
  <si>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</si>
  <si>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</si>
  <si>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</si>
  <si>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</si>
  <si>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</si>
  <si>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</si>
  <si>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</si>
  <si>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</si>
  <si>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</si>
  <si>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</si>
  <si>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</si>
  <si>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</si>
  <si>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</si>
  <si>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</si>
  <si>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</si>
  <si>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</si>
  <si>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</si>
  <si>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</si>
  <si>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</si>
  <si>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</si>
  <si>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</si>
  <si>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</si>
  <si>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</si>
  <si>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</si>
  <si>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</si>
  <si>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</si>
  <si>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</si>
  <si>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</si>
  <si>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</si>
  <si>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</si>
  <si>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</si>
  <si>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</si>
  <si>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</si>
  <si>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</si>
  <si>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</si>
  <si>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</si>
  <si>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</si>
  <si>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</si>
  <si>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</si>
  <si>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</si>
  <si>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</si>
  <si>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</si>
  <si>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</si>
  <si>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</si>
  <si>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</si>
  <si>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</si>
  <si>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</si>
  <si>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</si>
  <si>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</si>
  <si>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</si>
  <si>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</si>
  <si>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</si>
  <si>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</si>
  <si>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</si>
  <si>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</si>
  <si>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</si>
  <si>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</si>
  <si>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</si>
  <si>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</si>
  <si>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</si>
  <si>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</si>
  <si>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</si>
  <si>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</si>
  <si>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</si>
  <si>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</si>
  <si>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</si>
  <si>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</si>
  <si>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</si>
  <si>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</si>
  <si>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</si>
  <si>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</si>
  <si>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</si>
  <si>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</si>
  <si>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</si>
  <si>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</si>
  <si>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</si>
  <si>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</si>
  <si>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</si>
  <si>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</si>
  <si>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</si>
  <si>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</si>
  <si>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</si>
  <si>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</si>
  <si>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</si>
  <si>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</si>
  <si>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</si>
  <si>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</si>
  <si>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</si>
  <si>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</si>
  <si>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</si>
  <si>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</si>
  <si>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</si>
  <si>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</si>
  <si>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</si>
  <si>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</si>
  <si>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</si>
  <si>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</si>
  <si>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</si>
  <si>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</si>
  <si>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</si>
  <si>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</si>
  <si>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</si>
  <si>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</si>
  <si>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</si>
  <si>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</si>
  <si>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</si>
  <si>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</si>
  <si>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</si>
  <si>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</si>
  <si>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</si>
  <si>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</si>
  <si>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</si>
  <si>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</si>
  <si>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</si>
  <si>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</si>
  <si>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</si>
  <si>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</si>
  <si>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</si>
  <si>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</si>
  <si>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</si>
  <si>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</si>
  <si>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</si>
  <si>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</si>
  <si>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</si>
  <si>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</si>
  <si>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</si>
  <si>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</si>
  <si>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</si>
  <si>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</si>
  <si>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</si>
  <si>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</si>
  <si>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</si>
  <si>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</si>
  <si>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</si>
  <si>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</si>
  <si>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</si>
  <si>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</si>
  <si>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</si>
  <si>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</si>
  <si>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</si>
  <si>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</si>
  <si>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</si>
  <si>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</si>
  <si>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</si>
  <si>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</si>
  <si>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</si>
  <si>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</si>
  <si>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</si>
  <si>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</si>
  <si>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</si>
  <si>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</si>
  <si>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</si>
  <si>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</si>
  <si>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</si>
  <si>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</si>
  <si>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</si>
  <si>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</si>
  <si>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</si>
  <si>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</si>
  <si>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</si>
  <si>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</si>
  <si>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</si>
  <si>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</si>
  <si>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</si>
  <si>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</si>
  <si>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</si>
  <si>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</si>
  <si>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</si>
  <si>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</si>
  <si>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</si>
  <si>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</si>
  <si>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</si>
  <si>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</si>
  <si>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</si>
  <si>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</si>
  <si>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</si>
  <si>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</si>
  <si>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</si>
  <si>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</si>
  <si>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</si>
  <si>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</si>
  <si>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</si>
  <si>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</si>
  <si>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</si>
  <si>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</si>
  <si>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</si>
  <si>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</si>
  <si>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</si>
  <si>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</si>
  <si>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</si>
  <si>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</si>
  <si>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</si>
  <si>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</si>
  <si>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</si>
  <si>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</si>
  <si>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</si>
  <si>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</si>
  <si>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</si>
  <si>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</si>
  <si>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</si>
  <si>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</si>
  <si>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</si>
  <si>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</si>
  <si>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</si>
  <si>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</si>
  <si>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</si>
  <si>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</si>
  <si>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</si>
  <si>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</si>
  <si>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</si>
  <si>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</si>
  <si>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</si>
  <si>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</si>
  <si>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</si>
  <si>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</si>
  <si>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</si>
  <si>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</si>
  <si>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</si>
  <si>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</si>
  <si>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</si>
  <si>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</si>
  <si>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</si>
  <si>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</si>
  <si>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</si>
  <si>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</si>
  <si>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</si>
  <si>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</si>
  <si>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</si>
  <si>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</si>
  <si>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</si>
  <si>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</si>
  <si>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</si>
  <si>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</si>
  <si>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</si>
  <si>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</si>
  <si>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</si>
  <si>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</si>
  <si>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</si>
  <si>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</si>
  <si>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</si>
  <si>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</si>
  <si>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</si>
  <si>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</si>
  <si>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</si>
  <si>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</si>
  <si>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</si>
  <si>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</si>
  <si>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</si>
  <si>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</si>
  <si>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</si>
  <si>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</si>
  <si>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</si>
  <si>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</si>
  <si>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</si>
  <si>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</si>
  <si>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</si>
  <si>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</si>
  <si>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</si>
  <si>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</si>
  <si>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</si>
  <si>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</si>
  <si>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</si>
  <si>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</si>
  <si>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</si>
  <si>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</si>
  <si>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</si>
  <si>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</si>
  <si>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</si>
  <si>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</si>
  <si>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</si>
  <si>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</si>
  <si>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</si>
  <si>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</si>
  <si>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</si>
  <si>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</si>
  <si>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</si>
  <si>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</si>
  <si>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</si>
  <si>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</si>
  <si>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</si>
  <si>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</si>
  <si>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</si>
  <si>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</si>
  <si>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</si>
  <si>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</si>
  <si>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</si>
  <si>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</si>
  <si>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</si>
  <si>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</si>
  <si>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</si>
  <si>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</si>
  <si>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</si>
  <si>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</si>
  <si>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</si>
  <si>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</si>
  <si>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</si>
  <si>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</si>
  <si>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</si>
  <si>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</si>
  <si>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</si>
  <si>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</si>
  <si>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</si>
  <si>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</si>
  <si>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</si>
  <si>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</si>
  <si>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</si>
  <si>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</si>
  <si>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</si>
  <si>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</si>
  <si>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</si>
  <si>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</si>
  <si>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</si>
  <si>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</si>
  <si>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</si>
  <si>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</si>
  <si>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</si>
  <si>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</si>
  <si>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</si>
  <si>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</si>
  <si>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</si>
  <si>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</si>
  <si>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</si>
  <si>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</si>
  <si>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</si>
  <si>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</si>
  <si>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</si>
  <si>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</si>
  <si>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</si>
  <si>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</si>
  <si>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</si>
  <si>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</si>
  <si>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</si>
  <si>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</si>
  <si>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</si>
  <si>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</si>
  <si>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</si>
  <si>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</si>
  <si>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</si>
  <si>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</si>
  <si>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</si>
  <si>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</si>
  <si>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</si>
  <si>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</si>
  <si>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</si>
  <si>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</si>
  <si>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</si>
  <si>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</si>
  <si>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</si>
  <si>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</si>
  <si>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</si>
  <si>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</si>
  <si>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</si>
  <si>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</si>
  <si>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</si>
  <si>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</si>
  <si>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</si>
  <si>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</si>
  <si>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</si>
  <si>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</si>
  <si>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</si>
  <si>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</si>
  <si>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</si>
  <si>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</si>
  <si>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</si>
  <si>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</si>
  <si>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</si>
  <si>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</si>
  <si>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</si>
  <si>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</si>
  <si>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</si>
  <si>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</si>
  <si>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</si>
  <si>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</si>
  <si>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</si>
  <si>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</si>
  <si>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</si>
  <si>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</si>
  <si>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</si>
  <si>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</si>
  <si>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</si>
  <si>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</si>
  <si>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</si>
  <si>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</si>
  <si>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</si>
  <si>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</si>
  <si>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</si>
  <si>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</si>
  <si>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</si>
  <si>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</si>
  <si>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</si>
  <si>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</si>
  <si>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</si>
  <si>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</si>
  <si>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</si>
  <si>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</si>
  <si>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</si>
  <si>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</si>
  <si>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</si>
  <si>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</si>
  <si>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</si>
  <si>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</si>
  <si>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</si>
  <si>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</si>
  <si>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</si>
  <si>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</si>
  <si>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</si>
  <si>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</si>
  <si>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</si>
  <si>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</si>
  <si>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</si>
  <si>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</si>
  <si>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</si>
  <si>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</si>
  <si>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</si>
  <si>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</si>
  <si>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</si>
  <si>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</si>
  <si>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</si>
  <si>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</si>
  <si>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</si>
  <si>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</si>
  <si>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</si>
  <si>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</si>
  <si>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</si>
  <si>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</si>
  <si>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</si>
  <si>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</si>
  <si>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</si>
  <si>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</si>
  <si>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</si>
  <si>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</si>
  <si>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</si>
  <si>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</si>
  <si>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</si>
  <si>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</si>
  <si>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</si>
  <si>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</si>
  <si>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</si>
  <si>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</si>
  <si>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</si>
  <si>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</si>
  <si>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</si>
  <si>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</si>
  <si>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</si>
  <si>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</si>
  <si>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</si>
  <si>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</si>
  <si>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</si>
  <si>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</si>
  <si>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</si>
  <si>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</si>
  <si>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</si>
  <si>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</si>
  <si>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</si>
  <si>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</si>
  <si>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</si>
  <si>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</si>
  <si>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</si>
  <si>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</si>
  <si>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</si>
  <si>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</si>
  <si>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</si>
  <si>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</si>
  <si>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</si>
  <si>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</si>
  <si>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</si>
  <si>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</si>
  <si>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</si>
  <si>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</si>
  <si>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</si>
  <si>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</si>
  <si>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</si>
  <si>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</si>
  <si>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</si>
  <si>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</si>
  <si>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</si>
  <si>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</si>
  <si>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</si>
  <si>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</si>
  <si>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</si>
  <si>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</si>
  <si>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</si>
  <si>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</si>
  <si>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</si>
  <si>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</si>
  <si>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</si>
  <si>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</si>
  <si>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</si>
  <si>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</si>
  <si>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</si>
  <si>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</si>
  <si>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</si>
  <si>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</si>
  <si>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</si>
  <si>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</si>
  <si>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</si>
  <si>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</si>
  <si>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</si>
  <si>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</si>
  <si>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</si>
  <si>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</si>
  <si>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</si>
  <si>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</si>
  <si>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</si>
  <si>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</si>
  <si>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</si>
  <si>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</si>
  <si>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</si>
  <si>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</si>
  <si>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</si>
  <si>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</si>
  <si>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</si>
  <si>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</si>
  <si>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</si>
  <si>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</si>
  <si>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</si>
  <si>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</si>
  <si>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</si>
  <si>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</si>
  <si>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</si>
  <si>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</si>
  <si>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</si>
  <si>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</si>
  <si>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</si>
  <si>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</si>
  <si>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</si>
  <si>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</si>
  <si>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</si>
  <si>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</si>
  <si>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</si>
  <si>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</si>
  <si>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</si>
  <si>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</si>
  <si>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</si>
  <si>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</si>
  <si>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</si>
  <si>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</si>
  <si>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</si>
  <si>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</si>
  <si>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</si>
  <si>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</si>
  <si>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</si>
  <si>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</si>
  <si>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</si>
  <si>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</si>
  <si>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</si>
  <si>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</si>
  <si>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</si>
  <si>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</si>
  <si>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</si>
  <si>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</si>
  <si>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</si>
  <si>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</si>
  <si>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</si>
  <si>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</si>
  <si>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</si>
  <si>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</si>
  <si>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</si>
  <si>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</si>
  <si>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</si>
  <si>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</si>
  <si>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</si>
  <si>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</si>
  <si>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</si>
  <si>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</si>
  <si>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</si>
  <si>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</si>
  <si>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</si>
  <si>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</si>
  <si>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</si>
  <si>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</si>
  <si>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</si>
  <si>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</si>
  <si>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</si>
  <si>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</si>
  <si>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</si>
  <si>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</si>
  <si>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</si>
  <si>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</si>
  <si>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</si>
  <si>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</si>
  <si>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</si>
  <si>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</si>
  <si>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</si>
  <si>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</si>
  <si>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</si>
  <si>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</si>
  <si>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</si>
  <si>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</si>
  <si>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</si>
  <si>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</si>
  <si>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</si>
  <si>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</si>
  <si>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</si>
  <si>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</si>
  <si>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</si>
  <si>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</si>
  <si>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</si>
  <si>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</si>
  <si>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</si>
  <si>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</si>
  <si>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</si>
  <si>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</si>
  <si>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</si>
  <si>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</si>
  <si>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</si>
  <si>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</si>
  <si>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</si>
  <si>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</si>
  <si>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</si>
  <si>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</si>
  <si>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</si>
  <si>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</si>
  <si>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</si>
  <si>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</si>
  <si>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</si>
  <si>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</si>
  <si>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</si>
  <si>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</si>
  <si>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</si>
  <si>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</si>
  <si>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</si>
  <si>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</si>
  <si>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</si>
  <si>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</si>
  <si>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</si>
  <si>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</si>
  <si>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</si>
  <si>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</si>
  <si>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</si>
  <si>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</si>
  <si>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</si>
  <si>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</si>
  <si>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</si>
  <si>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</si>
  <si>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</si>
  <si>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</si>
  <si>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</si>
  <si>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</si>
  <si>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</si>
  <si>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</si>
  <si>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</si>
  <si>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</si>
  <si>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</si>
  <si>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</si>
  <si>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</si>
  <si>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</si>
  <si>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</si>
  <si>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</si>
  <si>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</si>
  <si>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</si>
  <si>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</si>
  <si>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</si>
  <si>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</si>
  <si>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</si>
  <si>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</si>
  <si>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</si>
  <si>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</si>
  <si>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</si>
  <si>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</si>
  <si>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</si>
  <si>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</si>
  <si>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</si>
  <si>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</si>
  <si>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</si>
  <si>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</si>
  <si>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</si>
  <si>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</si>
  <si>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</si>
  <si>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</si>
  <si>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</si>
  <si>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</si>
  <si>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</si>
  <si>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</si>
  <si>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</si>
  <si>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</si>
  <si>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</si>
  <si>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</si>
  <si>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</si>
  <si>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</si>
  <si>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</si>
  <si>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</si>
  <si>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</si>
  <si>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</si>
  <si>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</si>
  <si>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</si>
  <si>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</si>
  <si>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</si>
  <si>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</si>
  <si>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</si>
  <si>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</si>
  <si>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</si>
  <si>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</si>
  <si>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</si>
  <si>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</si>
  <si>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</si>
  <si>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</si>
  <si>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</si>
  <si>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</si>
  <si>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</si>
  <si>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</si>
  <si>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</si>
  <si>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</si>
  <si>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</si>
  <si>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</si>
  <si>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</si>
  <si>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</si>
  <si>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</si>
  <si>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</si>
  <si>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</si>
  <si>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</si>
  <si>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</si>
  <si>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</si>
  <si>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</si>
  <si>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</si>
  <si>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</si>
  <si>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</si>
  <si>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</si>
  <si>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</si>
  <si>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</si>
  <si>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</si>
  <si>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</si>
  <si>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</si>
  <si>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</si>
  <si>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</si>
  <si>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</si>
  <si>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</si>
  <si>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</si>
  <si>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</si>
  <si>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</si>
  <si>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</si>
  <si>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</si>
  <si>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</si>
  <si>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</si>
  <si>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</si>
  <si>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</si>
  <si>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</si>
  <si>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</si>
  <si>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</si>
  <si>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</si>
  <si>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</si>
  <si>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</si>
  <si>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</si>
  <si>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</si>
  <si>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</si>
  <si>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</si>
  <si>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</si>
  <si>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</si>
  <si>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</si>
  <si>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</si>
  <si>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</si>
  <si>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</si>
  <si>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</si>
  <si>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</si>
  <si>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</si>
  <si>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</si>
  <si>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</si>
  <si>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</si>
  <si>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</si>
  <si>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</si>
  <si>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</si>
  <si>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</si>
  <si>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</si>
  <si>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</si>
  <si>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</si>
  <si>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</si>
  <si>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</si>
  <si>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</si>
  <si>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</si>
  <si>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</si>
  <si>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</si>
  <si>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</si>
  <si>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</si>
  <si>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</si>
  <si>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</si>
  <si>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</si>
  <si>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</si>
  <si>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</si>
  <si>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</si>
  <si>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</si>
  <si>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</si>
  <si>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</si>
  <si>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</si>
  <si>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</si>
  <si>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</si>
  <si>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</si>
  <si>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</si>
  <si>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</si>
  <si>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</si>
  <si>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</si>
  <si>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</si>
  <si>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</si>
  <si>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</si>
  <si>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</si>
  <si>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</si>
  <si>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</si>
  <si>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</si>
  <si>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</si>
  <si>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</si>
  <si>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</si>
  <si>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</si>
  <si>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</si>
  <si>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</si>
  <si>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</si>
  <si>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</si>
  <si>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</si>
  <si>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</si>
  <si>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</si>
  <si>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</si>
  <si>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</si>
  <si>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</si>
  <si>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</si>
  <si>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</si>
  <si>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</si>
  <si>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</si>
  <si>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</si>
  <si>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</si>
  <si>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</si>
  <si>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</si>
  <si>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</si>
  <si>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</si>
  <si>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</si>
  <si>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</si>
  <si>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</si>
  <si>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</si>
  <si>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</si>
  <si>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</si>
  <si>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</si>
  <si>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</si>
  <si>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</si>
  <si>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</si>
  <si>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</si>
  <si>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</si>
  <si>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</si>
  <si>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</si>
  <si>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</si>
  <si>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</si>
  <si>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</si>
  <si>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</si>
  <si>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</si>
  <si>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</si>
  <si>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</si>
  <si>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</si>
  <si>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</si>
  <si>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</si>
  <si>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</si>
  <si>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</si>
  <si>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</si>
  <si>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</si>
  <si>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</si>
  <si>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</si>
  <si>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</si>
  <si>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</si>
  <si>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</si>
  <si>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</si>
  <si>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</si>
  <si>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</si>
  <si>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</si>
  <si>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</si>
  <si>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</si>
  <si>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</si>
  <si>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</si>
  <si>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</si>
  <si>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</si>
  <si>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</si>
  <si>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</si>
  <si>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</si>
  <si>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</si>
  <si>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</si>
  <si>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</si>
  <si>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</si>
  <si>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</si>
  <si>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</si>
  <si>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</si>
  <si>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</si>
  <si>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</si>
  <si>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</si>
  <si>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</si>
  <si>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</si>
  <si>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</si>
  <si>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</si>
  <si>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</si>
  <si>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</si>
  <si>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</si>
  <si>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</si>
  <si>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</si>
  <si>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</si>
  <si>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</si>
  <si>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</si>
  <si>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</si>
  <si>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</si>
  <si>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</si>
  <si>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</si>
  <si>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</si>
  <si>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</si>
  <si>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</si>
  <si>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</si>
  <si>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</si>
  <si>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</si>
  <si>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</si>
  <si>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</si>
  <si>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</si>
  <si>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</si>
  <si>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</si>
  <si>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</si>
  <si>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</si>
  <si>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</si>
  <si>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</si>
  <si>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</si>
  <si>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</si>
  <si>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</si>
  <si>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</si>
  <si>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</si>
  <si>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</si>
  <si>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</si>
  <si>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</si>
  <si>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</si>
  <si>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</si>
  <si>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</si>
  <si>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</si>
  <si>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</si>
  <si>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</si>
  <si>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</si>
  <si>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</si>
  <si>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</si>
  <si>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</si>
  <si>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</si>
  <si>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</si>
  <si>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</si>
  <si>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</si>
  <si>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</si>
  <si>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</si>
  <si>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</si>
  <si>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</si>
  <si>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</si>
  <si>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</si>
  <si>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</si>
  <si>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</si>
  <si>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</si>
  <si>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</si>
  <si>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</si>
  <si>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</si>
  <si>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</si>
  <si>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</si>
  <si>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</si>
  <si>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</si>
  <si>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</si>
  <si>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</si>
  <si>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</si>
  <si>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</si>
  <si>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</si>
  <si>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</si>
  <si>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</si>
  <si>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</si>
  <si>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</si>
  <si>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</si>
  <si>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</si>
  <si>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</si>
  <si>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</si>
  <si>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</si>
  <si>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</si>
  <si>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</si>
  <si>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</si>
  <si>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</si>
  <si>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</si>
  <si>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</si>
  <si>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</si>
  <si>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</si>
  <si>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</si>
  <si>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</si>
  <si>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</si>
  <si>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</si>
  <si>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</si>
  <si>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</si>
  <si>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</si>
  <si>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</si>
  <si>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</si>
  <si>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</si>
  <si>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</si>
  <si>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</si>
  <si>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</si>
  <si>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</si>
  <si>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</si>
  <si>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</si>
  <si>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</si>
  <si>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</si>
  <si>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</si>
  <si>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</si>
  <si>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</si>
  <si>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</si>
  <si>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</si>
  <si>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</si>
  <si>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</si>
  <si>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</si>
  <si>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</si>
  <si>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</si>
  <si>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</si>
  <si>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</si>
  <si>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</si>
  <si>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</si>
  <si>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</si>
  <si>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</si>
  <si>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</si>
  <si>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</si>
  <si>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</si>
  <si>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</si>
  <si>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</si>
  <si>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</si>
  <si>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</si>
  <si>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</si>
  <si>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</si>
  <si>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</si>
  <si>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</si>
  <si>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</si>
  <si>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</si>
  <si>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</si>
  <si>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</si>
  <si>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</si>
  <si>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</si>
  <si>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</si>
  <si>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</si>
  <si>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</si>
  <si>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</si>
  <si>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</si>
  <si>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</si>
  <si>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</si>
  <si>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</si>
  <si>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</si>
  <si>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</si>
  <si>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</si>
  <si>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</si>
  <si>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</si>
  <si>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</si>
  <si>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</si>
  <si>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</si>
  <si>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</si>
  <si>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</si>
  <si>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</si>
  <si>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</si>
  <si>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</si>
  <si>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</si>
  <si>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</si>
  <si>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</si>
  <si>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</si>
  <si>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</si>
  <si>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</si>
  <si>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</si>
  <si>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</si>
  <si>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</si>
  <si>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</si>
  <si>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</si>
  <si>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</si>
  <si>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</si>
  <si>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</si>
  <si>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</si>
  <si>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</si>
  <si>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</si>
  <si>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</si>
  <si>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</si>
  <si>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</si>
  <si>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</si>
  <si>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</si>
  <si>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</si>
  <si>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</si>
  <si>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</si>
  <si>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</si>
  <si>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</si>
  <si>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</si>
  <si>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</si>
  <si>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</si>
  <si>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</si>
  <si>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</si>
  <si>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</si>
  <si>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</si>
  <si>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</si>
  <si>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</si>
  <si>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</si>
  <si>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</si>
  <si>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</si>
  <si>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</si>
  <si>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</si>
  <si>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</si>
  <si>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</si>
  <si>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</si>
  <si>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</si>
  <si>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</si>
  <si>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</si>
  <si>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</si>
  <si>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</si>
  <si>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</si>
  <si>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</si>
  <si>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</si>
  <si>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</si>
  <si>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</si>
  <si>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</si>
  <si>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</si>
  <si>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</si>
  <si>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</si>
  <si>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</si>
  <si>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</si>
  <si>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</si>
  <si>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</si>
  <si>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</si>
  <si>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</si>
  <si>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</si>
  <si>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</si>
  <si>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</si>
  <si>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</si>
  <si>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</si>
  <si>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</si>
  <si>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</si>
  <si>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</si>
  <si>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</si>
  <si>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</si>
  <si>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</si>
  <si>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</si>
  <si>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</si>
  <si>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</si>
  <si>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</si>
  <si>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</si>
  <si>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</si>
  <si>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</si>
  <si>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</si>
  <si>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</si>
  <si>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</si>
  <si>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</si>
  <si>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</si>
  <si>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</si>
  <si>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</si>
  <si>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</si>
  <si>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</si>
  <si>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</si>
  <si>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</si>
  <si>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</si>
  <si>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</si>
  <si>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</si>
  <si>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</si>
  <si>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</si>
  <si>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</si>
  <si>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</si>
  <si>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</si>
  <si>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</si>
  <si>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</si>
  <si>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</si>
  <si>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</si>
  <si>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</si>
  <si>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</si>
  <si>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</si>
  <si>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</si>
  <si>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</si>
  <si>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</si>
  <si>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</si>
  <si>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</si>
  <si>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</si>
  <si>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</si>
  <si>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</si>
  <si>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</si>
  <si>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</si>
  <si>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</si>
  <si>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</si>
  <si>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</si>
  <si>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</si>
  <si>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</si>
  <si>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</si>
  <si>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</si>
  <si>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</si>
  <si>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</si>
  <si>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</si>
  <si>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</si>
  <si>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</si>
  <si>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</si>
  <si>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</si>
  <si>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</si>
  <si>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</si>
  <si>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</si>
  <si>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</si>
  <si>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</si>
  <si>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</si>
  <si>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</si>
  <si>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</si>
  <si>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</si>
  <si>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</si>
  <si>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</si>
  <si>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</si>
  <si>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</si>
  <si>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</si>
  <si>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</si>
  <si>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</si>
  <si>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</si>
  <si>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</si>
  <si>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</si>
  <si>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</si>
  <si>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</si>
  <si>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</si>
  <si>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</si>
  <si>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</si>
  <si>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</si>
  <si>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</si>
  <si>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</si>
  <si>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</si>
  <si>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</si>
  <si>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</si>
  <si>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</si>
  <si>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</si>
  <si>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</si>
  <si>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</si>
  <si>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</si>
  <si>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</si>
  <si>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</si>
  <si>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</si>
  <si>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</si>
  <si>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</si>
  <si>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</si>
  <si>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</si>
  <si>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</si>
  <si>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</si>
  <si>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</si>
  <si>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</si>
  <si>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</si>
  <si>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</si>
  <si>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</si>
  <si>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</si>
  <si>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</si>
  <si>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</si>
  <si>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</si>
  <si>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</si>
  <si>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</si>
  <si>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</si>
  <si>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</si>
  <si>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</si>
  <si>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</si>
  <si>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</si>
  <si>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</si>
  <si>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</si>
  <si>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</si>
  <si>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</si>
  <si>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</si>
  <si>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</si>
  <si>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</si>
  <si>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</si>
  <si>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</si>
  <si>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</si>
  <si>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</si>
  <si>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</si>
  <si>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</si>
  <si>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</si>
  <si>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</si>
  <si>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</si>
  <si>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</si>
  <si>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</si>
  <si>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</si>
  <si>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</si>
  <si>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</si>
  <si>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</si>
  <si>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</si>
  <si>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</si>
  <si>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</si>
  <si>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</si>
  <si>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</si>
  <si>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</si>
  <si>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</si>
  <si>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</si>
  <si>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</si>
  <si>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</si>
  <si>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</si>
  <si>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</si>
  <si>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</si>
  <si>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</si>
  <si>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</si>
  <si>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</si>
  <si>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</si>
  <si>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</si>
  <si>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</si>
  <si>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</si>
  <si>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</si>
  <si>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</si>
  <si>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</si>
  <si>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</si>
  <si>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</si>
  <si>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</si>
  <si>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</si>
  <si>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</si>
  <si>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</si>
  <si>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</si>
  <si>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</si>
  <si>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</si>
  <si>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</si>
  <si>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</si>
  <si>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</si>
  <si>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</si>
  <si>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</si>
  <si>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</si>
  <si>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</si>
  <si>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</si>
  <si>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</si>
  <si>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</si>
  <si>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</si>
  <si>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</si>
  <si>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</si>
  <si>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</si>
  <si>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</si>
  <si>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</si>
  <si>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</si>
  <si>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</si>
  <si>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</si>
  <si>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</si>
  <si>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</si>
  <si>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</si>
  <si>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</si>
  <si>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</si>
  <si>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</si>
  <si>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</si>
  <si>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</si>
  <si>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</si>
  <si>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</si>
  <si>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</si>
  <si>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</si>
  <si>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</si>
  <si>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</si>
  <si>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</si>
  <si>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</si>
  <si>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</si>
  <si>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</si>
  <si>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</si>
  <si>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</si>
  <si>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</si>
  <si>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</si>
  <si>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</si>
  <si>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</si>
  <si>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</si>
  <si>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</si>
  <si>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</si>
  <si>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</si>
  <si>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</si>
  <si>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</si>
  <si>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</si>
  <si>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</si>
  <si>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</si>
  <si>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</si>
  <si>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</si>
  <si>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</si>
  <si>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</si>
  <si>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</si>
  <si>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</si>
  <si>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</si>
  <si>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</si>
  <si>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</si>
  <si>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</si>
  <si>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</si>
  <si>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</si>
  <si>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</si>
  <si>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</si>
  <si>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</si>
  <si>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</si>
  <si>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</si>
  <si>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</si>
  <si>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</si>
  <si>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</si>
  <si>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</si>
  <si>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</si>
  <si>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</si>
  <si>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</si>
  <si>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</si>
  <si>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</si>
  <si>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</si>
  <si>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</si>
  <si>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</si>
  <si>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</si>
  <si>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</si>
  <si>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</si>
  <si>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</si>
  <si>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</si>
  <si>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</si>
  <si>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</si>
  <si>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</si>
  <si>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</si>
  <si>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</si>
  <si>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</si>
  <si>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</si>
  <si>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</si>
  <si>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</si>
  <si>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</si>
  <si>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</si>
  <si>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</si>
  <si>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</si>
  <si>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</si>
  <si>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</si>
  <si>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</si>
  <si>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</si>
  <si>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</si>
  <si>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</si>
  <si>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</si>
  <si>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</si>
  <si>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</si>
  <si>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</si>
  <si>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</si>
  <si>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</si>
  <si>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</si>
  <si>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</si>
  <si>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</si>
  <si>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</si>
  <si>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</si>
  <si>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</si>
  <si>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</si>
  <si>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</si>
  <si>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</si>
  <si>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</si>
  <si>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</si>
  <si>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</si>
  <si>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</si>
  <si>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</si>
  <si>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</si>
  <si>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</si>
  <si>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</si>
  <si>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</si>
  <si>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</si>
  <si>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</si>
  <si>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</si>
  <si>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</si>
  <si>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</si>
  <si>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</si>
  <si>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</si>
  <si>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</si>
  <si>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</si>
  <si>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</si>
  <si>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</si>
  <si>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</si>
  <si>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</si>
  <si>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</si>
  <si>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</si>
  <si>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</si>
  <si>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</si>
  <si>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</si>
  <si>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</si>
  <si>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</si>
  <si>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</si>
  <si>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</si>
  <si>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</si>
  <si>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</si>
  <si>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</si>
  <si>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</si>
  <si>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</si>
  <si>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</si>
  <si>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</si>
  <si>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</si>
  <si>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</si>
  <si>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</si>
  <si>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</si>
  <si>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</si>
  <si>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</si>
  <si>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</si>
  <si>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</si>
  <si>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</si>
  <si>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</si>
  <si>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</si>
  <si>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</si>
  <si>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</si>
  <si>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</si>
  <si>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</si>
  <si>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</si>
  <si>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</si>
  <si>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</si>
  <si>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</si>
  <si>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</si>
  <si>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</si>
  <si>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</si>
  <si>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</si>
  <si>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</si>
  <si>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</si>
  <si>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</si>
  <si>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</si>
  <si>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</si>
  <si>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</si>
  <si>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</si>
  <si>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</si>
  <si>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</si>
  <si>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</si>
  <si>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</si>
  <si>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</si>
  <si>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</si>
  <si>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</si>
  <si>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</si>
  <si>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</si>
  <si>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</si>
  <si>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</si>
  <si>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</si>
  <si>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</si>
  <si>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</si>
  <si>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</si>
  <si>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</si>
  <si>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</si>
  <si>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</si>
  <si>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</si>
  <si>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</si>
  <si>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</si>
  <si>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</si>
  <si>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</si>
  <si>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</si>
  <si>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</si>
  <si>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</si>
  <si>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</si>
  <si>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</si>
  <si>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</si>
  <si>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</si>
  <si>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</si>
  <si>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</si>
  <si>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</si>
  <si>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</si>
  <si>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</si>
  <si>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</si>
  <si>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</si>
  <si>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</si>
  <si>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</si>
  <si>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</si>
  <si>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</si>
  <si>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</si>
  <si>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</si>
  <si>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</si>
  <si>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</si>
  <si>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</si>
  <si>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</si>
  <si>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</si>
  <si>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</si>
  <si>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</si>
  <si>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</si>
  <si>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</si>
  <si>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</si>
  <si>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</si>
  <si>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</si>
  <si>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</si>
  <si>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</si>
  <si>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</si>
  <si>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</si>
  <si>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</si>
  <si>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</si>
  <si>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</si>
  <si>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</si>
  <si>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</si>
  <si>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</si>
  <si>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</si>
  <si>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</si>
  <si>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</si>
  <si>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</si>
  <si>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</si>
  <si>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</si>
  <si>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</si>
  <si>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</si>
  <si>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</si>
  <si>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</si>
  <si>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</si>
  <si>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</si>
  <si>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</si>
  <si>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</si>
  <si>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</si>
  <si>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</si>
  <si>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</si>
  <si>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</si>
  <si>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</si>
  <si>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</si>
  <si>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</si>
  <si>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</si>
  <si>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</si>
  <si>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</si>
  <si>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</si>
  <si>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</si>
  <si>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</si>
  <si>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</si>
  <si>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</si>
  <si>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</si>
  <si>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</si>
  <si>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</si>
  <si>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</si>
  <si>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</si>
  <si>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</si>
  <si>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</si>
  <si>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</si>
  <si>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</si>
  <si>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</si>
  <si>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</si>
  <si>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</si>
  <si>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</si>
  <si>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</si>
  <si>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</si>
  <si>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</si>
  <si>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</si>
  <si>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</si>
  <si>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</si>
  <si>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</si>
  <si>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</si>
  <si>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</si>
  <si>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</si>
  <si>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</si>
  <si>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</si>
  <si>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</si>
  <si>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</si>
  <si>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</si>
  <si>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</si>
  <si>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</si>
  <si>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</si>
  <si>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</si>
  <si>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</si>
  <si>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</si>
  <si>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</si>
  <si>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</si>
  <si>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</si>
  <si>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</si>
  <si>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</si>
  <si>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</si>
  <si>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</si>
  <si>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</si>
  <si>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</si>
  <si>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</si>
  <si>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</si>
  <si>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</si>
  <si>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</si>
  <si>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</si>
  <si>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</si>
  <si>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</si>
  <si>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</si>
  <si>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</si>
  <si>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</si>
  <si>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</si>
  <si>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</si>
  <si>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</si>
  <si>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</si>
  <si>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</si>
  <si>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</si>
  <si>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</si>
  <si>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</si>
  <si>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</si>
  <si>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</si>
  <si>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</si>
  <si>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</si>
  <si>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</si>
  <si>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</si>
  <si>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</si>
  <si>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</si>
  <si>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</si>
  <si>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</si>
  <si>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</si>
  <si>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</si>
  <si>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</si>
  <si>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</si>
  <si>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</si>
  <si>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</si>
  <si>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</si>
  <si>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</si>
  <si>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</si>
  <si>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</si>
  <si>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</si>
  <si>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</si>
  <si>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</si>
  <si>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</si>
  <si>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</si>
  <si>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</si>
  <si>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</si>
  <si>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</si>
  <si>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</si>
  <si>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</si>
  <si>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</si>
  <si>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</si>
  <si>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</si>
  <si>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</si>
  <si>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</si>
  <si>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</si>
  <si>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</si>
  <si>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</si>
  <si>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</si>
  <si>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</si>
  <si>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</si>
  <si>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</si>
  <si>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</si>
  <si>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</si>
  <si>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</si>
  <si>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</si>
  <si>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</si>
  <si>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</si>
  <si>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</si>
  <si>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</si>
  <si>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</si>
  <si>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</si>
  <si>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</si>
  <si>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</si>
  <si>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</si>
  <si>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</si>
  <si>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</si>
  <si>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</si>
  <si>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</si>
  <si>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</si>
  <si>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</si>
  <si>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</si>
  <si>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</si>
  <si>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</si>
  <si>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</si>
  <si>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</si>
  <si>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</si>
  <si>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</si>
  <si>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</si>
  <si>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</si>
  <si>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</si>
  <si>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</si>
  <si>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</si>
  <si>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</si>
  <si>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</si>
  <si>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</si>
  <si>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</si>
  <si>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</si>
  <si>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</si>
  <si>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</si>
  <si>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</si>
  <si>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</si>
  <si>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</si>
  <si>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</si>
  <si>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</si>
  <si>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</si>
  <si>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</si>
  <si>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</si>
  <si>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</si>
  <si>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</si>
  <si>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</si>
  <si>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</si>
  <si>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</si>
  <si>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</si>
  <si>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</si>
  <si>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</si>
  <si>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</si>
  <si>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</si>
  <si>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</si>
  <si>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</si>
  <si>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</si>
  <si>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</si>
  <si>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</si>
  <si>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</si>
  <si>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</si>
  <si>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</si>
  <si>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</si>
  <si>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</si>
  <si>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</si>
  <si>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</si>
  <si>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</si>
  <si>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</si>
  <si>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</si>
  <si>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</si>
  <si>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</si>
  <si>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</si>
  <si>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</si>
  <si>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</si>
  <si>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</si>
  <si>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</si>
  <si>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</si>
  <si>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</si>
  <si>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</si>
  <si>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</si>
  <si>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</si>
  <si>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</si>
  <si>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</si>
  <si>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</si>
  <si>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</si>
  <si>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</si>
  <si>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</si>
  <si>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</si>
  <si>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</si>
  <si>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</si>
  <si>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</si>
  <si>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</si>
  <si>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</si>
  <si>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</si>
  <si>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</si>
  <si>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</si>
  <si>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</si>
  <si>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</si>
  <si>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</si>
  <si>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</si>
  <si>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</si>
  <si>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</si>
  <si>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</si>
  <si>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</si>
  <si>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</si>
  <si>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</si>
  <si>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</si>
  <si>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</si>
  <si>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</si>
  <si>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</si>
  <si>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</si>
  <si>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</si>
  <si>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</si>
  <si>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</si>
  <si>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</si>
  <si>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</si>
  <si>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</si>
  <si>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</si>
  <si>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</si>
  <si>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</si>
  <si>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</si>
  <si>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</si>
  <si>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</si>
  <si>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</si>
  <si>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</si>
  <si>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</si>
  <si>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</si>
  <si>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</si>
  <si>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</si>
  <si>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</si>
  <si>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</si>
  <si>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</si>
  <si>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</si>
  <si>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</si>
  <si>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</si>
  <si>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</si>
  <si>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</si>
  <si>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</si>
  <si>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</si>
  <si>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</si>
  <si>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</si>
  <si>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</si>
  <si>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</si>
  <si>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</si>
  <si>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</si>
  <si>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</si>
  <si>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</si>
  <si>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</si>
  <si>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</si>
  <si>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</si>
  <si>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</si>
  <si>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</si>
  <si>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</si>
  <si>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</si>
  <si>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</si>
  <si>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</si>
  <si>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</si>
  <si>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</si>
  <si>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</si>
  <si>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</si>
  <si>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</si>
  <si>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</si>
  <si>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</si>
  <si>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</si>
  <si>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</si>
  <si>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</si>
  <si>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</si>
  <si>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</si>
  <si>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</si>
  <si>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</si>
  <si>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</si>
  <si>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</si>
  <si>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</si>
  <si>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</si>
  <si>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</si>
  <si>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</si>
  <si>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</si>
  <si>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</si>
  <si>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</si>
  <si>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</si>
  <si>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</si>
  <si>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</si>
  <si>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</si>
  <si>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</si>
  <si>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</si>
  <si>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</si>
  <si>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</si>
  <si>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</si>
  <si>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</si>
  <si>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</si>
  <si>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</si>
  <si>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</si>
  <si>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</si>
  <si>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</si>
  <si>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</si>
  <si>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</si>
  <si>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</si>
  <si>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</si>
  <si>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</si>
  <si>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</si>
  <si>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</si>
  <si>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</si>
  <si>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</si>
  <si>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</si>
  <si>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</si>
  <si>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</si>
  <si>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</si>
  <si>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</si>
  <si>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</si>
  <si>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</si>
  <si>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</si>
  <si>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</si>
  <si>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</si>
  <si>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</si>
  <si>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</si>
  <si>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</si>
  <si>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</si>
  <si>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</si>
  <si>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</si>
  <si>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</si>
  <si>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</si>
  <si>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</si>
  <si>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</si>
  <si>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</si>
  <si>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</si>
  <si>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</si>
  <si>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</si>
  <si>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</si>
  <si>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</si>
  <si>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</si>
  <si>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</si>
  <si>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</si>
  <si>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</si>
  <si>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</si>
  <si>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</si>
  <si>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</si>
  <si>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</si>
  <si>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</si>
  <si>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</si>
  <si>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</si>
  <si>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</si>
  <si>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</si>
  <si>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</si>
  <si>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</si>
  <si>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</si>
  <si>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</si>
  <si>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</si>
  <si>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</si>
  <si>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</si>
  <si>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</si>
  <si>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</si>
  <si>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</si>
  <si>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</si>
  <si>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</si>
  <si>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</si>
  <si>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</si>
  <si>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</si>
  <si>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</si>
  <si>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</si>
  <si>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</si>
  <si>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</si>
  <si>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</si>
  <si>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</si>
  <si>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</si>
  <si>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</si>
  <si>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</si>
  <si>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</si>
  <si>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</si>
  <si>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</si>
  <si>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</si>
  <si>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</si>
  <si>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</si>
  <si>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</si>
  <si>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</si>
  <si>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</si>
  <si>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</si>
  <si>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</si>
  <si>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</si>
  <si>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</si>
  <si>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</si>
  <si>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</si>
  <si>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</si>
  <si>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</si>
  <si>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</si>
  <si>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</si>
  <si>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</si>
  <si>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</si>
  <si>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</si>
  <si>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</si>
  <si>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</si>
  <si>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</si>
  <si>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</si>
  <si>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</si>
  <si>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</si>
  <si>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</si>
  <si>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</si>
  <si>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</si>
  <si>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</si>
  <si>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</si>
  <si>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</si>
  <si>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</si>
  <si>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</si>
  <si>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</si>
  <si>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</si>
  <si>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</si>
  <si>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</si>
  <si>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</si>
  <si>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</si>
  <si>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</si>
  <si>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</si>
  <si>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</si>
  <si>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</si>
  <si>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</si>
  <si>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</si>
  <si>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</si>
  <si>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</si>
  <si>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</si>
  <si>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</si>
  <si>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</si>
  <si>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</si>
  <si>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</si>
  <si>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</si>
  <si>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</si>
  <si>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</si>
  <si>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</si>
  <si>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</si>
  <si>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</si>
  <si>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</si>
  <si>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</si>
  <si>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</si>
  <si>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</si>
  <si>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</si>
  <si>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</si>
  <si>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</si>
  <si>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</si>
  <si>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</si>
  <si>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</si>
  <si>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</si>
  <si>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</si>
  <si>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</si>
  <si>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</si>
  <si>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</si>
  <si>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</si>
  <si>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</si>
  <si>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</si>
  <si>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</si>
  <si>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</si>
  <si>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</si>
  <si>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</si>
  <si>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</si>
  <si>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</si>
  <si>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</si>
  <si>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</si>
  <si>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</si>
  <si>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</si>
  <si>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</si>
  <si>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</si>
  <si>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</si>
  <si>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</si>
  <si>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</si>
  <si>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</si>
  <si>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</si>
  <si>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</si>
  <si>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</si>
  <si>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</si>
  <si>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</si>
  <si>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</si>
  <si>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</si>
  <si>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</si>
  <si>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</si>
  <si>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</si>
  <si>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</si>
  <si>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</si>
  <si>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</si>
  <si>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</si>
  <si>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</si>
  <si>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</si>
  <si>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</si>
  <si>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</si>
  <si>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</si>
  <si>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</si>
  <si>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</si>
  <si>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</si>
  <si>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</si>
  <si>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</si>
  <si>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</si>
  <si>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</si>
  <si>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</si>
  <si>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</si>
  <si>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</si>
  <si>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</si>
  <si>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</si>
  <si>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</si>
  <si>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</si>
  <si>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</si>
  <si>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</si>
  <si>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</si>
  <si>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</si>
  <si>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</si>
  <si>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</si>
  <si>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</si>
  <si>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</si>
  <si>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</si>
  <si>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</si>
  <si>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</si>
  <si>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</si>
  <si>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</si>
  <si>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</si>
  <si>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</si>
  <si>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</si>
  <si>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</si>
  <si>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</si>
  <si>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</si>
  <si>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</si>
  <si>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</si>
  <si>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</si>
  <si>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</si>
  <si>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</si>
  <si>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</si>
  <si>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</si>
  <si>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</si>
  <si>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</si>
  <si>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</si>
  <si>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</si>
  <si>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</si>
  <si>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</si>
  <si>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</si>
  <si>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</si>
  <si>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</si>
  <si>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</si>
  <si>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</si>
  <si>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</si>
  <si>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</si>
  <si>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</si>
  <si>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</si>
  <si>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</si>
  <si>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</si>
  <si>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</si>
  <si>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</si>
  <si>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</si>
  <si>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</si>
  <si>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</si>
  <si>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</si>
  <si>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</si>
  <si>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</si>
  <si>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</si>
  <si>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</si>
  <si>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</si>
  <si>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</si>
  <si>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</si>
  <si>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</si>
  <si>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</si>
  <si>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</si>
  <si>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</si>
  <si>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</si>
  <si>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</si>
  <si>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</si>
  <si>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</si>
  <si>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</si>
  <si>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</si>
  <si>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</si>
  <si>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</si>
  <si>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</si>
  <si>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</si>
  <si>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</si>
  <si>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</si>
  <si>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</si>
  <si>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</si>
  <si>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</si>
  <si>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</si>
  <si>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</si>
  <si>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</si>
  <si>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</si>
  <si>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</si>
  <si>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</si>
  <si>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</si>
  <si>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</si>
  <si>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</si>
  <si>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</si>
  <si>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</si>
  <si>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</si>
  <si>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</si>
  <si>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</si>
  <si>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</si>
  <si>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</si>
  <si>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</si>
  <si>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</si>
  <si>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</si>
  <si>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</si>
  <si>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</si>
  <si>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</si>
  <si>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</si>
  <si>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</si>
  <si>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</si>
  <si>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</si>
  <si>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</si>
  <si>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</si>
  <si>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</si>
  <si>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</si>
  <si>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</si>
  <si>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</si>
  <si>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</si>
  <si>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</si>
  <si>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</si>
  <si>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</si>
  <si>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</si>
  <si>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</si>
  <si>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</si>
  <si>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</si>
  <si>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</si>
  <si>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</si>
  <si>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</si>
  <si>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</si>
  <si>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</si>
  <si>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</si>
  <si>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</si>
  <si>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</si>
  <si>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</si>
  <si>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</si>
  <si>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</si>
  <si>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</si>
  <si>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</si>
  <si>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</si>
  <si>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</si>
  <si>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</si>
  <si>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</si>
  <si>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</si>
  <si>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</si>
  <si>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</si>
  <si>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</si>
  <si>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</si>
  <si>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</si>
  <si>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</si>
  <si>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</si>
  <si>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</si>
  <si>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</si>
  <si>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</si>
  <si>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</si>
  <si>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</si>
  <si>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</si>
  <si>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</si>
  <si>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</si>
  <si>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</si>
  <si>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</si>
  <si>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</si>
  <si>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</si>
  <si>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</si>
  <si>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</si>
  <si>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</si>
  <si>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</si>
  <si>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</si>
  <si>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</si>
  <si>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</si>
  <si>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</si>
  <si>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</si>
  <si>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</si>
  <si>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</si>
  <si>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</si>
  <si>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</si>
  <si>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</si>
  <si>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</si>
  <si>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</si>
  <si>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</si>
  <si>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</si>
  <si>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</si>
  <si>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</si>
  <si>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</si>
  <si>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</si>
  <si>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</si>
  <si>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</si>
  <si>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</si>
  <si>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</si>
  <si>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</si>
  <si>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</si>
  <si>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</si>
  <si>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</si>
  <si>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</si>
  <si>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</si>
  <si>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</si>
  <si>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</si>
  <si>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</si>
  <si>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</si>
  <si>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</si>
  <si>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</si>
  <si>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</si>
  <si>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</si>
  <si>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</si>
  <si>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</si>
  <si>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</si>
  <si>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</si>
  <si>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</si>
  <si>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</si>
  <si>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</si>
  <si>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</si>
  <si>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</si>
  <si>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</si>
  <si>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</si>
  <si>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</si>
  <si>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</si>
  <si>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</si>
  <si>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</si>
  <si>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</si>
  <si>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</si>
  <si>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</si>
  <si>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</si>
  <si>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</si>
  <si>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</si>
  <si>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</si>
  <si>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</si>
  <si>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</si>
  <si>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</si>
  <si>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</si>
  <si>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</si>
  <si>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</si>
  <si>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</si>
  <si>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</si>
  <si>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</si>
  <si>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</si>
  <si>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</si>
  <si>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</si>
  <si>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</si>
  <si>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</si>
  <si>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</si>
  <si>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</si>
  <si>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</si>
  <si>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</si>
  <si>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</si>
  <si>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</si>
  <si>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</si>
  <si>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</si>
  <si>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</si>
  <si>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</si>
  <si>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</si>
  <si>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</si>
  <si>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</si>
  <si>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</si>
  <si>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</si>
  <si>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</si>
  <si>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</si>
  <si>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</si>
  <si>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</si>
  <si>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</si>
  <si>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</si>
  <si>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</si>
  <si>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</si>
  <si>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</si>
  <si>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</si>
  <si>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</si>
  <si>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</si>
  <si>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</si>
  <si>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</si>
  <si>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</si>
  <si>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</si>
  <si>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</si>
  <si>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</si>
  <si>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</si>
  <si>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</si>
  <si>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</si>
  <si>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</si>
  <si>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</si>
  <si>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</si>
  <si>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</si>
  <si>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</si>
  <si>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</si>
  <si>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</si>
  <si>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</si>
  <si>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</si>
  <si>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</si>
  <si>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</si>
  <si>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</si>
  <si>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</si>
  <si>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</si>
  <si>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</si>
  <si>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</si>
  <si>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</si>
  <si>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</si>
  <si>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</si>
  <si>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</si>
  <si>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</si>
  <si>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</si>
  <si>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</si>
  <si>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</si>
  <si>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</si>
  <si>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</si>
  <si>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</si>
  <si>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</si>
  <si>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</si>
  <si>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</si>
  <si>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</si>
  <si>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</si>
  <si>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</si>
  <si>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</si>
  <si>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</si>
  <si>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</si>
  <si>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</si>
  <si>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</si>
  <si>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</si>
  <si>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</si>
  <si>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</si>
  <si>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</si>
  <si>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</si>
  <si>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</si>
  <si>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</si>
  <si>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</si>
  <si>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</si>
  <si>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</si>
  <si>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</si>
  <si>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</si>
  <si>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</si>
  <si>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</si>
  <si>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</si>
  <si>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</si>
  <si>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</si>
  <si>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</si>
  <si>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</si>
  <si>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</si>
  <si>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</si>
  <si>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</si>
  <si>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</si>
  <si>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</si>
  <si>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</si>
  <si>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</si>
  <si>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</si>
  <si>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</si>
  <si>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</si>
  <si>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</si>
  <si>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</si>
  <si>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</si>
  <si>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</si>
  <si>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</si>
  <si>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</si>
  <si>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</si>
  <si>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</si>
  <si>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</si>
  <si>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</si>
  <si>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</si>
  <si>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</si>
  <si>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</si>
  <si>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</si>
  <si>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</si>
  <si>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</si>
  <si>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</si>
  <si>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</si>
  <si>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</si>
  <si>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</si>
  <si>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</si>
  <si>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</si>
  <si>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</si>
  <si>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</si>
  <si>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</si>
  <si>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</si>
  <si>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</si>
  <si>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</si>
  <si>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</si>
  <si>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</si>
  <si>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</si>
  <si>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</si>
  <si>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</si>
  <si>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</si>
  <si>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</si>
  <si>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</si>
  <si>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</si>
  <si>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</si>
  <si>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</si>
  <si>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</si>
  <si>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</si>
  <si>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</si>
  <si>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</si>
  <si>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</si>
  <si>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</si>
  <si>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</si>
  <si>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</si>
  <si>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</si>
  <si>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</si>
  <si>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</si>
  <si>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</si>
  <si>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</si>
  <si>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</si>
  <si>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</si>
  <si>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</si>
  <si>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</si>
  <si>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</si>
  <si>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</si>
  <si>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</si>
  <si>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</si>
  <si>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</si>
  <si>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</si>
  <si>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</si>
  <si>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</si>
  <si>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</si>
  <si>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</si>
  <si>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</si>
  <si>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</si>
  <si>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</si>
  <si>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</si>
  <si>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</si>
  <si>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</si>
  <si>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</si>
  <si>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</si>
  <si>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</si>
  <si>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</si>
  <si>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</si>
  <si>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</si>
  <si>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</si>
  <si>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</si>
  <si>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</si>
  <si>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</si>
  <si>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</si>
  <si>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</si>
  <si>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</si>
  <si>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</si>
  <si>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</si>
  <si>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</si>
  <si>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</si>
  <si>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</si>
  <si>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</si>
  <si>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</si>
  <si>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</si>
  <si>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</si>
  <si>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</si>
  <si>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</si>
  <si>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</si>
  <si>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</si>
  <si>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</si>
  <si>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</si>
  <si>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</si>
  <si>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</si>
  <si>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</si>
  <si>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</si>
  <si>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</si>
  <si>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</si>
  <si>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</si>
  <si>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</si>
  <si>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</si>
  <si>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</si>
  <si>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</si>
  <si>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</si>
  <si>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</si>
  <si>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</si>
  <si>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</si>
  <si>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</si>
  <si>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</si>
  <si>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</si>
  <si>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</si>
  <si>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</si>
  <si>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</si>
  <si>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</si>
  <si>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</si>
  <si>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</si>
  <si>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</si>
  <si>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</si>
  <si>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</si>
  <si>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</si>
  <si>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</si>
  <si>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</si>
  <si>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</si>
  <si>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</si>
  <si>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</si>
  <si>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</si>
  <si>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</si>
  <si>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</si>
  <si>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</si>
  <si>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</si>
  <si>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</si>
  <si>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</si>
  <si>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</si>
  <si>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</si>
  <si>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</si>
  <si>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</si>
  <si>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</si>
  <si>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</si>
  <si>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</si>
  <si>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</si>
  <si>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</si>
  <si>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</si>
  <si>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</si>
  <si>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</si>
  <si>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</si>
  <si>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</si>
  <si>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</si>
  <si>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</si>
  <si>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</si>
  <si>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</si>
  <si>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</si>
  <si>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</si>
  <si>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</si>
  <si>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</si>
  <si>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</si>
  <si>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</si>
  <si>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</si>
  <si>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</si>
  <si>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</si>
  <si>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</si>
  <si>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</si>
  <si>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</si>
  <si>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</si>
  <si>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</si>
  <si>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</si>
  <si>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</si>
  <si>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</si>
  <si>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</si>
  <si>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</si>
  <si>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</si>
  <si>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</si>
  <si>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</si>
  <si>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</si>
  <si>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</si>
  <si>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</si>
  <si>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</si>
  <si>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</si>
  <si>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</si>
  <si>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</si>
  <si>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</si>
  <si>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</si>
  <si>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</si>
  <si>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</si>
  <si>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</si>
  <si>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</si>
  <si>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</si>
  <si>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</si>
  <si>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</si>
  <si>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</si>
  <si>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</si>
  <si>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</si>
  <si>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</si>
  <si>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</si>
  <si>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</si>
  <si>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</si>
  <si>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</si>
  <si>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</si>
  <si>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</si>
  <si>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</si>
  <si>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</si>
  <si>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</si>
  <si>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</si>
  <si>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</si>
  <si>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</si>
  <si>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</si>
  <si>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</si>
  <si>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</si>
  <si>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</si>
  <si>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</si>
  <si>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</si>
  <si>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</si>
  <si>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</si>
  <si>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</si>
  <si>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</si>
  <si>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</si>
  <si>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</si>
  <si>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</si>
  <si>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</si>
  <si>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</si>
  <si>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</si>
  <si>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</si>
  <si>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</si>
  <si>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</si>
  <si>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</si>
  <si>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</si>
  <si>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</si>
  <si>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</si>
  <si>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</si>
  <si>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</si>
  <si>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</si>
  <si>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</si>
  <si>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</si>
  <si>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</si>
  <si>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</si>
  <si>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</si>
  <si>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</si>
  <si>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</si>
  <si>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</si>
  <si>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</si>
  <si>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</si>
  <si>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</si>
  <si>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</si>
  <si>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</si>
  <si>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</si>
  <si>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</si>
  <si>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</si>
  <si>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</si>
  <si>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</si>
  <si>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</si>
  <si>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</si>
  <si>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</si>
  <si>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</si>
  <si>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</si>
  <si>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</si>
  <si>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</si>
  <si>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</si>
  <si>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</si>
  <si>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</si>
  <si>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</si>
  <si>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</si>
  <si>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</si>
  <si>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</si>
  <si>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</si>
  <si>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</si>
  <si>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</si>
  <si>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</si>
  <si>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</si>
  <si>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</si>
  <si>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</si>
  <si>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</si>
  <si>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</si>
  <si>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</si>
  <si>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</si>
  <si>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</si>
  <si>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</si>
  <si>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</si>
  <si>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</si>
  <si>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</si>
  <si>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</si>
  <si>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</si>
  <si>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</si>
  <si>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</si>
  <si>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</si>
  <si>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</si>
  <si>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</si>
  <si>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</si>
  <si>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</si>
  <si>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</si>
  <si>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</si>
  <si>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</si>
  <si>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</si>
  <si>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</si>
  <si>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</si>
  <si>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</si>
  <si>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</si>
  <si>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</si>
  <si>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</si>
  <si>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</si>
  <si>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</si>
  <si>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</si>
  <si>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</si>
  <si>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</si>
  <si>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</si>
  <si>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</si>
  <si>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</si>
  <si>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</si>
  <si>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</si>
  <si>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</si>
  <si>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</si>
  <si>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</si>
  <si>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</si>
  <si>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</si>
  <si>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</si>
  <si>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</si>
  <si>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</si>
  <si>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</si>
  <si>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</si>
  <si>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</si>
  <si>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</si>
  <si>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</si>
  <si>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</si>
  <si>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</si>
  <si>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</si>
  <si>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</si>
  <si>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</si>
  <si>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</si>
  <si>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</si>
  <si>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</si>
  <si>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</si>
  <si>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</si>
  <si>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</si>
  <si>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</si>
  <si>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</si>
  <si>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</si>
  <si>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</si>
  <si>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</si>
  <si>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</si>
  <si>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</si>
  <si>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</si>
  <si>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</si>
  <si>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</si>
  <si>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</si>
  <si>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</si>
  <si>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</si>
  <si>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</si>
  <si>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</si>
  <si>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</si>
  <si>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</si>
  <si>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</si>
  <si>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</si>
  <si>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</si>
  <si>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</si>
  <si>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</si>
  <si>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</si>
  <si>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</si>
  <si>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</si>
  <si>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</si>
  <si>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</si>
  <si>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</si>
  <si>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</si>
  <si>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</si>
  <si>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</si>
  <si>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</si>
  <si>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</si>
  <si>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</si>
  <si>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</si>
  <si>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</si>
  <si>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</si>
  <si>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</si>
  <si>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</si>
  <si>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</si>
  <si>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</si>
  <si>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</si>
  <si>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</si>
  <si>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</si>
  <si>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</si>
  <si>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</si>
  <si>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</si>
  <si>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</si>
  <si>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</si>
  <si>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</si>
  <si>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</si>
  <si>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</si>
  <si>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</si>
  <si>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</si>
  <si>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</si>
  <si>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</si>
  <si>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</si>
  <si>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</si>
  <si>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</si>
  <si>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</si>
  <si>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</si>
  <si>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</si>
  <si>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</si>
  <si>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</si>
  <si>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</si>
  <si>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</si>
  <si>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</si>
  <si>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</si>
  <si>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</si>
  <si>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</si>
  <si>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</si>
  <si>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</si>
  <si>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</si>
  <si>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</si>
  <si>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</si>
  <si>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</si>
  <si>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</si>
  <si>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</si>
  <si>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</si>
  <si>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</si>
  <si>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</si>
  <si>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</si>
  <si>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</si>
  <si>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</si>
  <si>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</si>
  <si>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</si>
  <si>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</si>
  <si>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</si>
  <si>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</si>
  <si>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</si>
  <si>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</si>
  <si>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</si>
  <si>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</si>
  <si>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</si>
  <si>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</si>
  <si>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</si>
  <si>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</si>
  <si>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</si>
  <si>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</si>
  <si>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</si>
  <si>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</si>
  <si>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</si>
  <si>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</si>
  <si>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</si>
  <si>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</si>
  <si>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</si>
  <si>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</si>
  <si>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</si>
  <si>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</si>
  <si>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</si>
  <si>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</si>
  <si>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</si>
  <si>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</si>
  <si>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</si>
  <si>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</si>
  <si>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</si>
  <si>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</si>
  <si>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</si>
  <si>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</si>
  <si>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</si>
  <si>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</si>
  <si>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</si>
  <si>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</si>
  <si>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</si>
  <si>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</si>
  <si>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</si>
  <si>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</si>
  <si>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</si>
  <si>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</si>
  <si>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</si>
  <si>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</si>
  <si>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</si>
  <si>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</si>
  <si>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</si>
  <si>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</si>
  <si>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</si>
  <si>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</si>
  <si>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</si>
  <si>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</si>
  <si>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</si>
  <si>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</si>
  <si>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</si>
  <si>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</si>
  <si>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</si>
  <si>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</si>
  <si>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</si>
  <si>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</si>
  <si>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</si>
  <si>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</si>
  <si>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</si>
  <si>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</si>
  <si>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</si>
  <si>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</si>
  <si>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</si>
  <si>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</si>
  <si>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</si>
  <si>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</si>
  <si>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</si>
  <si>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</si>
  <si>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</si>
  <si>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</si>
  <si>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</si>
  <si>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</si>
  <si>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</si>
  <si>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</si>
  <si>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</si>
  <si>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</si>
  <si>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</si>
  <si>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</si>
  <si>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</si>
  <si>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</si>
  <si>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</si>
  <si>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</si>
  <si>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</si>
  <si>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</si>
  <si>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</si>
  <si>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</si>
  <si>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</si>
  <si>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</si>
  <si>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</si>
  <si>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</si>
  <si>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</si>
  <si>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</si>
  <si>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</si>
  <si>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</si>
  <si>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</si>
  <si>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</si>
  <si>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</si>
  <si>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</si>
  <si>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</si>
  <si>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</si>
  <si>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</si>
  <si>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</si>
  <si>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</si>
  <si>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</si>
  <si>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</si>
  <si>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</si>
  <si>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</si>
  <si>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</si>
  <si>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</si>
  <si>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</si>
  <si>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</si>
  <si>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</si>
  <si>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</si>
  <si>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</si>
  <si>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</si>
  <si>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</si>
  <si>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</si>
  <si>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</si>
  <si>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</si>
  <si>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</si>
  <si>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</si>
  <si>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</si>
  <si>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</si>
  <si>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</si>
  <si>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</si>
  <si>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</si>
  <si>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</si>
  <si>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</si>
  <si>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</si>
  <si>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</si>
  <si>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</si>
  <si>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</si>
  <si>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</si>
  <si>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</si>
  <si>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</si>
  <si>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</si>
  <si>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</si>
  <si>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</si>
  <si>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</si>
  <si>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</si>
  <si>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</si>
  <si>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</si>
  <si>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</si>
  <si>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</si>
  <si>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</si>
  <si>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</si>
  <si>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</si>
  <si>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</si>
  <si>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</si>
  <si>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</si>
  <si>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</si>
  <si>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</si>
  <si>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</si>
  <si>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</si>
  <si>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</si>
  <si>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</si>
  <si>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</si>
  <si>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</si>
  <si>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</si>
  <si>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</si>
  <si>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</si>
  <si>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</si>
  <si>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</si>
  <si>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</si>
  <si>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</si>
  <si>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</si>
  <si>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</si>
  <si>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</si>
  <si>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</si>
  <si>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</si>
  <si>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</si>
  <si>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</si>
  <si>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</si>
  <si>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</si>
  <si>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</si>
  <si>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</si>
  <si>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</si>
  <si>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</si>
  <si>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</si>
  <si>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</si>
  <si>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</si>
  <si>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</si>
  <si>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</si>
  <si>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</si>
  <si>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</si>
  <si>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</si>
  <si>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</si>
  <si>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</si>
  <si>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</si>
  <si>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</si>
  <si>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</si>
  <si>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</si>
  <si>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</si>
  <si>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</si>
  <si>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</si>
  <si>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</si>
  <si>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</si>
  <si>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</si>
  <si>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</si>
  <si>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</si>
  <si>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</si>
  <si>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</si>
  <si>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</si>
  <si>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</si>
  <si>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</si>
  <si>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</si>
  <si>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</si>
  <si>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</si>
  <si>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</si>
  <si>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</si>
  <si>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</si>
  <si>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</si>
  <si>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</si>
  <si>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</si>
  <si>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</si>
  <si>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</si>
  <si>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</si>
  <si>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</si>
  <si>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</si>
  <si>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</si>
  <si>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</si>
  <si>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</si>
  <si>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</si>
  <si>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</si>
  <si>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</si>
  <si>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</si>
  <si>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</si>
  <si>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</si>
  <si>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</si>
  <si>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</si>
  <si>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</si>
  <si>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</si>
  <si>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</si>
  <si>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</si>
  <si>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</si>
  <si>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</si>
  <si>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</si>
  <si>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</si>
  <si>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</si>
  <si>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</si>
  <si>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</si>
  <si>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</si>
  <si>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</si>
  <si>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</si>
  <si>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</si>
  <si>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</si>
  <si>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</si>
  <si>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</si>
  <si>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</si>
  <si>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</si>
  <si>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</si>
  <si>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</si>
  <si>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</si>
  <si>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</si>
  <si>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</si>
  <si>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</si>
  <si>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</si>
  <si>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</si>
  <si>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</si>
  <si>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</si>
  <si>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</si>
  <si>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</si>
  <si>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</si>
  <si>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</si>
  <si>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</si>
  <si>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</si>
  <si>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</si>
  <si>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</si>
  <si>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</si>
  <si>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</si>
  <si>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</si>
  <si>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</si>
  <si>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</si>
  <si>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</si>
  <si>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</si>
  <si>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</si>
  <si>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</si>
  <si>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</si>
  <si>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</si>
  <si>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</si>
  <si>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</si>
  <si>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</si>
  <si>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</si>
  <si>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</si>
  <si>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</si>
  <si>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</si>
  <si>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</si>
  <si>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</si>
  <si>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</si>
  <si>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</si>
  <si>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</si>
  <si>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</si>
  <si>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</si>
  <si>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</si>
  <si>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</si>
  <si>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</si>
  <si>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</si>
  <si>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</si>
  <si>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</si>
  <si>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</si>
  <si>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</si>
  <si>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</si>
  <si>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</si>
  <si>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</si>
  <si>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</si>
  <si>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</si>
  <si>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</si>
  <si>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</si>
  <si>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</si>
  <si>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</si>
  <si>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</si>
  <si>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</si>
  <si>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</si>
  <si>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</si>
  <si>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</si>
  <si>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</si>
  <si>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</si>
  <si>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</si>
  <si>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</si>
  <si>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</si>
  <si>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</si>
  <si>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</si>
  <si>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</si>
  <si>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</si>
  <si>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</si>
  <si>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</si>
  <si>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</si>
  <si>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</si>
  <si>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</si>
  <si>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</si>
  <si>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</si>
  <si>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</si>
  <si>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</si>
  <si>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</si>
  <si>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</si>
  <si>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</si>
  <si>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</si>
  <si>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</si>
  <si>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</si>
  <si>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</si>
  <si>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</si>
  <si>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</si>
  <si>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</si>
  <si>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</si>
  <si>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</si>
  <si>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</si>
  <si>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</si>
  <si>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</si>
  <si>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</si>
  <si>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</si>
  <si>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</si>
  <si>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</si>
  <si>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</si>
  <si>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</si>
  <si>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</si>
  <si>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</si>
  <si>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</si>
  <si>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</si>
  <si>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</si>
  <si>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</si>
  <si>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</si>
  <si>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</si>
  <si>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</si>
  <si>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</si>
  <si>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</si>
  <si>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</si>
  <si>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</si>
  <si>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</si>
  <si>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</si>
  <si>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</si>
  <si>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</si>
  <si>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</si>
  <si>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</si>
  <si>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</si>
  <si>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</si>
  <si>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</si>
  <si>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</si>
  <si>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</si>
  <si>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</si>
  <si>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</si>
  <si>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</si>
  <si>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</si>
  <si>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</si>
  <si>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</si>
  <si>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</si>
  <si>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</si>
  <si>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</si>
  <si>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</si>
  <si>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</si>
  <si>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</si>
  <si>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</si>
  <si>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</si>
  <si>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</si>
  <si>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</si>
  <si>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</si>
  <si>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</si>
  <si>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</si>
  <si>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</si>
  <si>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</si>
  <si>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</si>
  <si>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</si>
  <si>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</si>
  <si>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</si>
  <si>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</si>
  <si>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</si>
  <si>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</si>
  <si>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</si>
  <si>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</si>
  <si>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</si>
  <si>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</si>
  <si>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</si>
  <si>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</si>
  <si>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</si>
  <si>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</si>
  <si>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</si>
  <si>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</si>
  <si>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</si>
  <si>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</si>
  <si>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</si>
  <si>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</si>
  <si>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</si>
  <si>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</si>
  <si>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</si>
  <si>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</si>
  <si>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</si>
  <si>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</si>
  <si>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</si>
  <si>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</si>
  <si>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</si>
  <si>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</si>
  <si>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</si>
  <si>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</si>
  <si>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</si>
  <si>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</si>
  <si>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</si>
  <si>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</si>
  <si>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</si>
  <si>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</si>
  <si>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</si>
  <si>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</si>
  <si>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</si>
  <si>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</si>
  <si>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</si>
  <si>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</si>
  <si>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</si>
  <si>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</si>
  <si>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</si>
  <si>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</si>
  <si>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</si>
  <si>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</si>
  <si>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</si>
  <si>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</si>
  <si>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</si>
  <si>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</si>
  <si>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</si>
  <si>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</si>
  <si>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</si>
  <si>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</si>
  <si>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</si>
  <si>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</si>
  <si>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</si>
  <si>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</si>
  <si>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</si>
  <si>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</si>
  <si>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</si>
  <si>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</si>
  <si>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</si>
  <si>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</si>
  <si>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</si>
  <si>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</si>
  <si>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</si>
  <si>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</si>
  <si>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</si>
  <si>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</si>
  <si>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</si>
  <si>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</si>
  <si>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</si>
  <si>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</si>
  <si>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</si>
  <si>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</si>
  <si>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</si>
  <si>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</si>
  <si>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</si>
  <si>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</si>
  <si>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</si>
  <si>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</si>
  <si>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</si>
  <si>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</si>
  <si>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</si>
  <si>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</si>
  <si>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</si>
  <si>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</si>
  <si>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</si>
  <si>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</si>
  <si>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</si>
  <si>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</si>
  <si>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</si>
  <si>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</si>
  <si>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</si>
  <si>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</si>
  <si>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</si>
  <si>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</si>
  <si>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</si>
  <si>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</si>
  <si>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</si>
  <si>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</si>
  <si>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</si>
  <si>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</si>
  <si>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</si>
  <si>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</si>
  <si>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</si>
  <si>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</si>
  <si>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</si>
  <si>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</si>
  <si>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</si>
  <si>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</si>
  <si>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</si>
  <si>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</si>
  <si>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</si>
  <si>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</si>
  <si>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</si>
  <si>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</si>
  <si>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</si>
  <si>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</si>
  <si>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</si>
  <si>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</si>
  <si>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</si>
  <si>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</si>
  <si>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</si>
  <si>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</si>
  <si>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</si>
  <si>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</si>
  <si>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</si>
  <si>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</si>
  <si>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</si>
  <si>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</si>
  <si>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</si>
  <si>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</si>
  <si>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</si>
  <si>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</si>
  <si>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</si>
  <si>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</si>
  <si>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</si>
  <si>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</si>
  <si>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</si>
  <si>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</si>
  <si>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</si>
  <si>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</si>
  <si>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</si>
  <si>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</si>
  <si>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</si>
  <si>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</si>
  <si>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</si>
  <si>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</si>
  <si>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</si>
  <si>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</si>
  <si>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</si>
  <si>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</si>
  <si>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</si>
  <si>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</si>
  <si>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</si>
  <si>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</si>
  <si>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</si>
  <si>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</si>
  <si>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</si>
  <si>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</si>
  <si>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</si>
  <si>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</si>
  <si>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</si>
  <si>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</si>
  <si>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</si>
  <si>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</si>
  <si>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</si>
  <si>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</si>
  <si>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</si>
  <si>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</si>
  <si>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</si>
  <si>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</si>
  <si>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</si>
  <si>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</si>
  <si>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</si>
  <si>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</si>
  <si>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</si>
  <si>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</si>
  <si>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</si>
  <si>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</si>
  <si>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</si>
  <si>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</si>
  <si>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</si>
  <si>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</si>
  <si>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</si>
  <si>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</si>
  <si>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</si>
  <si>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</si>
  <si>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</si>
  <si>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</si>
  <si>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</si>
  <si>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</si>
  <si>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</si>
  <si>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</si>
  <si>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</si>
  <si>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</si>
  <si>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</si>
  <si>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</si>
  <si>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</si>
  <si>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</si>
  <si>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</si>
  <si>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</si>
  <si>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</si>
  <si>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</si>
  <si>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</si>
  <si>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</si>
  <si>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</si>
  <si>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</si>
  <si>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</si>
  <si>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</si>
  <si>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</si>
  <si>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</si>
  <si>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</si>
  <si>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</si>
  <si>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</si>
  <si>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</si>
  <si>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</si>
  <si>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</si>
  <si>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</si>
  <si>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</si>
  <si>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</si>
  <si>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</si>
  <si>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</si>
  <si>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</si>
  <si>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</si>
  <si>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</si>
  <si>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</si>
  <si>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</si>
  <si>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</si>
  <si>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</si>
  <si>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</si>
  <si>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</si>
  <si>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</si>
  <si>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</si>
  <si>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</si>
  <si>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</si>
  <si>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</si>
  <si>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</si>
  <si>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</si>
  <si>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</si>
  <si>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</si>
  <si>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</si>
  <si>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</si>
  <si>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</si>
  <si>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</si>
  <si>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</si>
  <si>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</si>
  <si>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</si>
  <si>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</si>
  <si>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</si>
  <si>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</si>
  <si>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</si>
  <si>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</si>
  <si>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</si>
  <si>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</si>
  <si>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</si>
  <si>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</si>
  <si>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</si>
  <si>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</si>
  <si>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</si>
  <si>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</si>
  <si>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</si>
  <si>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</si>
  <si>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</si>
  <si>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</si>
  <si>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</si>
  <si>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</si>
  <si>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</si>
  <si>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</si>
  <si>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</si>
  <si>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</si>
  <si>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</si>
  <si>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</si>
  <si>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</si>
  <si>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</si>
  <si>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</si>
  <si>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</si>
  <si>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</si>
  <si>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</si>
  <si>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</si>
  <si>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</si>
  <si>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</si>
  <si>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</si>
  <si>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</si>
  <si>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</si>
  <si>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</si>
  <si>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</si>
  <si>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</si>
  <si>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</si>
  <si>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</si>
  <si>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</si>
  <si>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</si>
  <si>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</si>
  <si>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</si>
  <si>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</si>
  <si>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</si>
  <si>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</si>
  <si>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</si>
  <si>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</si>
  <si>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</si>
  <si>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</si>
  <si>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</si>
  <si>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</si>
  <si>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</si>
  <si>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</si>
  <si>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</si>
  <si>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</si>
  <si>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</si>
  <si>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</si>
  <si>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</si>
  <si>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</si>
  <si>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</si>
  <si>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</si>
  <si>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</si>
  <si>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</si>
  <si>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</si>
  <si>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</si>
  <si>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</si>
  <si>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</si>
  <si>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</si>
  <si>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</si>
  <si>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</si>
  <si>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</si>
  <si>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</si>
  <si>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</si>
  <si>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</si>
  <si>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</si>
  <si>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</si>
  <si>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</si>
  <si>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</si>
  <si>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</si>
  <si>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</si>
  <si>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</si>
  <si>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</si>
  <si>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</si>
  <si>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</si>
  <si>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</si>
  <si>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</si>
  <si>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</si>
  <si>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</si>
  <si>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</si>
  <si>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</si>
  <si>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</si>
  <si>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</si>
  <si>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</si>
  <si>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</si>
  <si>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</si>
  <si>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</si>
  <si>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</si>
  <si>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</si>
  <si>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</si>
  <si>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</si>
  <si>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</si>
  <si>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</si>
  <si>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</si>
  <si>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</si>
  <si>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</si>
  <si>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</si>
  <si>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</si>
  <si>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</si>
  <si>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</si>
  <si>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</si>
  <si>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</si>
  <si>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</si>
  <si>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</si>
  <si>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</si>
  <si>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</si>
  <si>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</si>
  <si>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</si>
  <si>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</si>
  <si>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</si>
  <si>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</si>
  <si>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</si>
  <si>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</si>
  <si>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</si>
  <si>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</si>
  <si>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</si>
  <si>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</si>
  <si>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</si>
  <si>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</si>
  <si>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</si>
  <si>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</si>
  <si>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</si>
  <si>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</si>
  <si>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</si>
  <si>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</si>
  <si>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</si>
  <si>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</si>
  <si>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</si>
  <si>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</si>
  <si>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</si>
  <si>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</si>
  <si>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</si>
  <si>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</si>
  <si>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</si>
  <si>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</si>
  <si>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</si>
  <si>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</si>
  <si>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</si>
  <si>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</si>
  <si>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</si>
  <si>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</si>
  <si>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</si>
  <si>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</si>
  <si>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</si>
  <si>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</si>
  <si>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</si>
  <si>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</si>
  <si>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</si>
  <si>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</si>
  <si>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</si>
  <si>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</si>
  <si>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</si>
  <si>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</si>
  <si>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</si>
  <si>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</si>
  <si>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</si>
  <si>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</si>
  <si>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</si>
  <si>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</si>
  <si>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</si>
  <si>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</si>
  <si>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</si>
  <si>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</si>
  <si>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</si>
  <si>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</si>
  <si>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</si>
  <si>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</si>
  <si>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</si>
  <si>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</si>
  <si>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</si>
  <si>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</si>
  <si>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</si>
  <si>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</si>
  <si>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</si>
  <si>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</si>
  <si>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</si>
  <si>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</si>
  <si>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</si>
  <si>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</si>
  <si>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</si>
  <si>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</si>
  <si>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</si>
  <si>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</si>
  <si>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</si>
  <si>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</si>
  <si>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</si>
  <si>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</si>
  <si>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</si>
  <si>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</si>
  <si>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</si>
  <si>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</si>
  <si>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</si>
  <si>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</si>
  <si>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</si>
  <si>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</si>
  <si>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</si>
  <si>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</si>
  <si>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</si>
  <si>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</si>
  <si>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</si>
  <si>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</si>
  <si>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</si>
  <si>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</si>
  <si>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</si>
  <si>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</si>
  <si>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</si>
  <si>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</si>
  <si>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</si>
  <si>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</si>
  <si>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</si>
  <si>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</si>
  <si>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</si>
  <si>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</si>
  <si>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</si>
  <si>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</si>
  <si>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</si>
  <si>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</si>
  <si>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</si>
  <si>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</si>
  <si>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</si>
  <si>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</si>
  <si>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</si>
  <si>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</si>
  <si>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</si>
  <si>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</si>
  <si>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</si>
  <si>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</si>
  <si>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</si>
  <si>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</si>
  <si>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</si>
  <si>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</si>
  <si>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</si>
  <si>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</si>
  <si>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</si>
  <si>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</si>
  <si>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</si>
  <si>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</si>
  <si>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</si>
  <si>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</si>
  <si>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</si>
  <si>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</si>
  <si>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</si>
  <si>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</si>
  <si>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</si>
  <si>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</si>
  <si>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</si>
  <si>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</si>
  <si>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</si>
  <si>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</si>
  <si>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</si>
  <si>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</si>
  <si>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</si>
  <si>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</si>
  <si>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</si>
  <si>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</si>
  <si>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</si>
  <si>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</si>
  <si>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</si>
  <si>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</si>
  <si>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</si>
  <si>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</si>
  <si>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</si>
  <si>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</si>
  <si>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</si>
  <si>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</si>
  <si>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</si>
  <si>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</si>
  <si>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</si>
  <si>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</si>
  <si>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</si>
  <si>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</si>
  <si>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</si>
  <si>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</si>
  <si>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</si>
  <si>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</si>
  <si>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</si>
  <si>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</si>
  <si>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</si>
  <si>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</si>
  <si>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</si>
  <si>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</si>
  <si>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</si>
  <si>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</si>
  <si>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</si>
  <si>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</si>
  <si>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</si>
  <si>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</si>
  <si>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</si>
  <si>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</si>
  <si>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</si>
  <si>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</si>
  <si>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</si>
  <si>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</si>
  <si>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</si>
  <si>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</si>
  <si>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</si>
  <si>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</si>
  <si>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</si>
  <si>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</si>
  <si>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</si>
  <si>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</si>
  <si>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</si>
  <si>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</si>
  <si>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</si>
  <si>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</si>
  <si>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</si>
  <si>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</si>
  <si>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</si>
  <si>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</si>
  <si>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</si>
  <si>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</si>
  <si>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</si>
  <si>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</si>
  <si>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</si>
  <si>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</si>
  <si>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</si>
  <si>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</si>
  <si>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</si>
  <si>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</si>
  <si>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</si>
  <si>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</si>
  <si>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</si>
  <si>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</si>
  <si>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</si>
  <si>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</si>
  <si>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</si>
  <si>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</si>
  <si>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</si>
  <si>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</si>
  <si>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</si>
  <si>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</si>
  <si>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</si>
  <si>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</si>
  <si>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</si>
  <si>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</si>
  <si>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</si>
  <si>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</si>
  <si>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</si>
  <si>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</si>
  <si>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</si>
  <si>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</si>
  <si>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</si>
  <si>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</si>
  <si>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</si>
  <si>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</si>
  <si>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</si>
  <si>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</si>
  <si>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</si>
  <si>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</si>
  <si>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</si>
  <si>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</si>
  <si>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</si>
  <si>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</si>
  <si>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</si>
  <si>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</si>
  <si>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</si>
  <si>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</si>
  <si>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</si>
  <si>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</si>
  <si>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</si>
  <si>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</si>
  <si>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</si>
  <si>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</si>
  <si>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</si>
  <si>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</si>
  <si>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</si>
  <si>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</si>
  <si>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</si>
  <si>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</si>
  <si>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</si>
  <si>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</si>
  <si>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</si>
  <si>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</si>
  <si>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</si>
  <si>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</si>
  <si>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</si>
  <si>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</si>
  <si>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</si>
  <si>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</si>
  <si>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</si>
  <si>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</si>
  <si>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</si>
  <si>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</si>
  <si>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</si>
  <si>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</si>
  <si>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</si>
  <si>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</si>
  <si>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</si>
  <si>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</si>
  <si>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</si>
  <si>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</si>
  <si>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</si>
  <si>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</si>
  <si>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</si>
  <si>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</si>
  <si>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</si>
  <si>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</si>
  <si>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</si>
  <si>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</si>
  <si>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</si>
  <si>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</si>
  <si>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</si>
  <si>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</si>
  <si>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</si>
  <si>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</si>
  <si>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</si>
  <si>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</si>
  <si>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</si>
  <si>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</si>
  <si>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</si>
  <si>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</si>
  <si>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</si>
  <si>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</si>
  <si>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</si>
  <si>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</si>
  <si>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</si>
  <si>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</si>
  <si>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</si>
  <si>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</si>
  <si>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</si>
  <si>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</si>
  <si>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</si>
  <si>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</si>
  <si>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</si>
  <si>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</si>
  <si>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</si>
  <si>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</si>
  <si>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</si>
  <si>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</si>
  <si>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</si>
  <si>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</si>
  <si>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</si>
  <si>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</si>
  <si>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</si>
  <si>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</si>
  <si>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</si>
  <si>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</si>
  <si>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</si>
  <si>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</si>
  <si>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</si>
  <si>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</si>
  <si>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</si>
  <si>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</si>
  <si>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</si>
  <si>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</si>
  <si>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</si>
  <si>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</si>
  <si>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</si>
  <si>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</si>
  <si>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</si>
  <si>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</si>
  <si>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</si>
  <si>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</si>
  <si>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</si>
  <si>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</si>
  <si>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</si>
  <si>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</si>
  <si>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</si>
  <si>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</si>
  <si>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</si>
  <si>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</si>
  <si>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</si>
  <si>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</si>
  <si>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</si>
  <si>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</si>
  <si>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</si>
  <si>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</si>
  <si>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</si>
  <si>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</si>
  <si>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</si>
  <si>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</si>
  <si>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</si>
  <si>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</si>
  <si>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</si>
  <si>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</si>
  <si>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</si>
  <si>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</si>
  <si>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</si>
  <si>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</si>
  <si>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</si>
  <si>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</si>
  <si>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</si>
  <si>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</si>
  <si>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</si>
  <si>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</si>
  <si>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</si>
  <si>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</si>
  <si>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</si>
  <si>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</si>
  <si>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</si>
  <si>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</si>
  <si>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</si>
  <si>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</si>
  <si>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</si>
  <si>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</si>
  <si>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</si>
  <si>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</si>
  <si>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</si>
  <si>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</si>
  <si>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</si>
  <si>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</si>
  <si>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</si>
  <si>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</si>
  <si>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</si>
  <si>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</si>
  <si>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</si>
  <si>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</si>
  <si>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</si>
  <si>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</si>
  <si>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</si>
  <si>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</si>
  <si>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</si>
  <si>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</si>
  <si>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</si>
  <si>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</si>
  <si>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</si>
  <si>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</si>
  <si>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</si>
  <si>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</si>
  <si>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</si>
  <si>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</si>
  <si>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</si>
  <si>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</si>
  <si>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</si>
  <si>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</si>
  <si>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</si>
  <si>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</si>
  <si>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</si>
  <si>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</si>
  <si>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</si>
  <si>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</si>
  <si>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</si>
  <si>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</si>
  <si>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</si>
  <si>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</si>
  <si>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</si>
  <si>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</si>
  <si>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</si>
  <si>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</si>
  <si>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</si>
  <si>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</si>
  <si>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</si>
  <si>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</si>
  <si>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</si>
  <si>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</si>
  <si>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</si>
  <si>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</si>
  <si>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</si>
  <si>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</si>
  <si>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</si>
  <si>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</si>
  <si>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</si>
  <si>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</si>
  <si>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</si>
  <si>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</si>
  <si>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</si>
  <si>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</si>
  <si>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</si>
  <si>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</si>
  <si>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</si>
  <si>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</si>
  <si>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</si>
  <si>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</si>
  <si>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</si>
  <si>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</si>
  <si>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</si>
  <si>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</si>
  <si>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</si>
  <si>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</si>
  <si>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</si>
  <si>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</si>
  <si>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</si>
  <si>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</si>
  <si>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</si>
  <si>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</si>
  <si>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</si>
  <si>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</si>
  <si>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</si>
  <si>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</si>
  <si>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</si>
  <si>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</si>
  <si>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</si>
  <si>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</si>
  <si>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</si>
  <si>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</si>
  <si>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</si>
  <si>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</si>
  <si>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</si>
  <si>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</si>
  <si>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</si>
  <si>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</si>
  <si>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</si>
  <si>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</si>
  <si>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</si>
  <si>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</si>
  <si>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</si>
  <si>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</si>
  <si>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</si>
  <si>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</si>
  <si>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</si>
  <si>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</si>
  <si>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</si>
  <si>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</si>
  <si>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</si>
  <si>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</si>
  <si>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</si>
  <si>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</si>
  <si>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</si>
  <si>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</si>
  <si>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</si>
  <si>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</si>
  <si>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</si>
  <si>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</si>
  <si>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</si>
  <si>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</si>
  <si>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</si>
  <si>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</si>
  <si>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</si>
  <si>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</si>
  <si>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</si>
  <si>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</si>
  <si>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</si>
  <si>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</si>
  <si>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</si>
  <si>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</si>
  <si>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</si>
  <si>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</si>
  <si>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</si>
  <si>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</si>
  <si>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</si>
  <si>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</si>
  <si>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</si>
  <si>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</si>
  <si>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</si>
  <si>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</si>
  <si>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</si>
  <si>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</si>
  <si>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</si>
  <si>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</si>
  <si>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</si>
  <si>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</si>
  <si>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</si>
  <si>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</si>
  <si>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</si>
  <si>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</si>
  <si>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</si>
  <si>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</si>
  <si>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</si>
  <si>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</si>
  <si>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</si>
  <si>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</si>
  <si>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</si>
  <si>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</si>
  <si>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</si>
  <si>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</si>
  <si>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</si>
  <si>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</si>
  <si>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</si>
  <si>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</si>
  <si>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</si>
  <si>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</si>
  <si>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</si>
  <si>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</si>
  <si>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</si>
  <si>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</si>
  <si>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</si>
  <si>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</si>
  <si>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</si>
  <si>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</si>
  <si>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</si>
  <si>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</si>
  <si>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</si>
  <si>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</si>
  <si>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</si>
  <si>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</si>
  <si>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</si>
  <si>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</si>
  <si>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</si>
  <si>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</si>
  <si>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</si>
  <si>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</si>
  <si>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</si>
  <si>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</si>
  <si>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</si>
  <si>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</si>
  <si>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</si>
  <si>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</si>
  <si>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</si>
  <si>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</si>
  <si>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</si>
  <si>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</si>
  <si>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</si>
  <si>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</si>
  <si>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</si>
  <si>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</si>
  <si>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</si>
  <si>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</si>
  <si>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</si>
  <si>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</si>
  <si>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</si>
  <si>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</si>
  <si>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</si>
  <si>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</si>
  <si>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</si>
  <si>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</si>
  <si>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</si>
  <si>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</si>
  <si>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</si>
  <si>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</si>
  <si>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</si>
  <si>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</si>
  <si>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</si>
  <si>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</si>
  <si>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</si>
  <si>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</si>
  <si>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</si>
  <si>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</si>
  <si>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</si>
  <si>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</si>
  <si>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</si>
  <si>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</si>
  <si>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</si>
  <si>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</si>
  <si>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</si>
  <si>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</si>
  <si>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</si>
  <si>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</si>
  <si>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</si>
  <si>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</si>
  <si>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</si>
  <si>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</si>
  <si>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</si>
  <si>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</si>
  <si>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</si>
  <si>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</si>
  <si>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</si>
  <si>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</si>
  <si>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</si>
  <si>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</si>
  <si>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</si>
  <si>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</si>
  <si>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</si>
  <si>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</si>
  <si>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</si>
  <si>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</si>
  <si>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</si>
  <si>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</si>
  <si>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</si>
  <si>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</si>
  <si>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</si>
  <si>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</si>
  <si>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</si>
  <si>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</si>
  <si>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</si>
  <si>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</si>
  <si>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</si>
  <si>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</si>
  <si>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</si>
  <si>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</si>
  <si>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</si>
  <si>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</si>
  <si>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</si>
  <si>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</si>
  <si>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</si>
  <si>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</si>
  <si>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</si>
  <si>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</si>
  <si>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</si>
  <si>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</si>
  <si>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</si>
  <si>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</si>
  <si>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</si>
  <si>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</si>
  <si>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</si>
  <si>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</si>
  <si>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</si>
  <si>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</si>
  <si>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</si>
  <si>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</si>
  <si>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</si>
  <si>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</si>
  <si>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</si>
  <si>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</si>
  <si>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</si>
  <si>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</si>
  <si>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</si>
  <si>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</si>
  <si>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</si>
  <si>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</si>
  <si>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</si>
  <si>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</si>
  <si>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</si>
  <si>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</si>
  <si>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</si>
  <si>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</si>
  <si>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</si>
  <si>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</si>
  <si>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</si>
  <si>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</si>
  <si>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</si>
  <si>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</si>
  <si>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</si>
  <si>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</si>
  <si>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</si>
  <si>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</si>
  <si>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</si>
  <si>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</si>
  <si>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</si>
  <si>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</si>
  <si>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</si>
  <si>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</si>
  <si>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</si>
  <si>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</si>
  <si>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</si>
  <si>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</si>
  <si>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</si>
  <si>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</si>
  <si>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</si>
  <si>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</si>
  <si>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</si>
  <si>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</si>
  <si>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</si>
  <si>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</si>
  <si>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</si>
  <si>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</si>
  <si>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</si>
  <si>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</si>
  <si>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</si>
  <si>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</si>
  <si>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</si>
  <si>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</si>
  <si>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</si>
  <si>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</si>
  <si>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</si>
  <si>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</si>
  <si>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</si>
  <si>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</si>
  <si>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</si>
  <si>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</si>
  <si>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</si>
  <si>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</si>
  <si>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</si>
  <si>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</si>
  <si>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</si>
  <si>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</si>
  <si>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</si>
  <si>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</si>
  <si>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</si>
  <si>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</si>
  <si>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</si>
  <si>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</si>
  <si>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</si>
  <si>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</si>
  <si>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</si>
  <si>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</si>
  <si>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</si>
  <si>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</si>
  <si>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</si>
  <si>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</si>
  <si>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</si>
  <si>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</si>
  <si>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</si>
  <si>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</si>
  <si>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</si>
  <si>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</si>
  <si>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</si>
  <si>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</si>
  <si>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</si>
  <si>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</si>
  <si>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</si>
  <si>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</si>
  <si>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</si>
  <si>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</si>
  <si>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</si>
  <si>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</si>
  <si>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</si>
  <si>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</si>
  <si>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</si>
  <si>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</si>
  <si>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</si>
  <si>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</si>
  <si>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</si>
  <si>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</si>
  <si>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</si>
  <si>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</si>
  <si>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</si>
  <si>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</si>
  <si>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</si>
  <si>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</si>
  <si>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</si>
  <si>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</si>
  <si>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</si>
  <si>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</si>
  <si>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</si>
  <si>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</si>
  <si>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</si>
  <si>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</si>
  <si>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</si>
  <si>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</si>
  <si>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</si>
  <si>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</si>
  <si>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</si>
  <si>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</si>
  <si>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</si>
  <si>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</si>
  <si>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</si>
  <si>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</si>
  <si>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</si>
  <si>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</si>
  <si>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</si>
  <si>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</si>
  <si>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</si>
  <si>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</si>
  <si>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</si>
  <si>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</si>
  <si>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</si>
  <si>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</si>
  <si>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</si>
  <si>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</si>
  <si>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</si>
  <si>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</si>
  <si>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</si>
  <si>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</si>
  <si>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</si>
  <si>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</si>
  <si>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</si>
  <si>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</si>
  <si>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</si>
  <si>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</si>
  <si>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</si>
  <si>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</si>
  <si>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</si>
  <si>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</si>
  <si>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</si>
  <si>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</si>
  <si>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</si>
  <si>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</si>
  <si>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</si>
  <si>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</si>
  <si>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</si>
  <si>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</si>
  <si>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</si>
  <si>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</si>
  <si>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</si>
  <si>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</si>
  <si>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</si>
  <si>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</si>
  <si>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</si>
  <si>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</si>
  <si>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</si>
  <si>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</si>
  <si>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</si>
  <si>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</si>
  <si>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</si>
  <si>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</si>
  <si>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</si>
  <si>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</si>
  <si>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</si>
  <si>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</si>
  <si>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</si>
  <si>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</si>
  <si>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</si>
  <si>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</si>
  <si>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</si>
  <si>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</si>
  <si>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</si>
  <si>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</si>
  <si>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</si>
  <si>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</si>
  <si>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</si>
  <si>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</si>
  <si>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</si>
  <si>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</si>
  <si>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</si>
  <si>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</si>
  <si>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</si>
  <si>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</si>
  <si>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</si>
  <si>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</si>
  <si>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</si>
  <si>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</si>
  <si>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</si>
  <si>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</si>
  <si>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</si>
  <si>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</si>
  <si>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</si>
  <si>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</si>
  <si>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</si>
  <si>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</si>
  <si>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</si>
  <si>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</si>
  <si>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</si>
  <si>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</si>
  <si>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</si>
  <si>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</si>
  <si>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</si>
  <si>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</si>
  <si>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</si>
  <si>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</si>
  <si>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</si>
  <si>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</si>
  <si>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</si>
  <si>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</si>
  <si>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</si>
  <si>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</si>
  <si>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</si>
  <si>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</si>
  <si>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</si>
  <si>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</si>
  <si>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</si>
  <si>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</si>
  <si>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</si>
  <si>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</si>
  <si>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</si>
  <si>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</si>
  <si>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</si>
  <si>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</si>
  <si>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</si>
  <si>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</si>
  <si>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</si>
  <si>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</si>
  <si>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</si>
  <si>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</si>
  <si>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</si>
  <si>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</si>
  <si>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</si>
  <si>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</si>
  <si>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</si>
  <si>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</si>
  <si>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</si>
  <si>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</si>
  <si>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</si>
  <si>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</si>
  <si>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</si>
  <si>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</si>
  <si>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</si>
  <si>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</si>
  <si>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</si>
  <si>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</si>
  <si>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</si>
  <si>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</si>
  <si>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</si>
  <si>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</si>
  <si>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</si>
  <si>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</si>
  <si>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</si>
  <si>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</si>
  <si>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</si>
  <si>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</si>
  <si>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</si>
  <si>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</si>
  <si>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</si>
  <si>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</si>
  <si>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</si>
  <si>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</si>
  <si>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</si>
  <si>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</si>
  <si>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</si>
  <si>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</si>
  <si>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</si>
  <si>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</si>
  <si>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</si>
  <si>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</si>
  <si>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</si>
  <si>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</si>
  <si>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</si>
  <si>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</si>
  <si>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</si>
  <si>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</si>
  <si>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</si>
  <si>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</si>
  <si>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</si>
  <si>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</si>
  <si>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</si>
  <si>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</si>
  <si>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</si>
  <si>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</si>
  <si>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</si>
  <si>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</si>
  <si>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</si>
  <si>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</si>
  <si>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</si>
  <si>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</si>
  <si>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</si>
  <si>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</si>
  <si>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</si>
  <si>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</si>
  <si>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</si>
  <si>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</si>
  <si>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</si>
  <si>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</si>
  <si>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</si>
  <si>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</si>
  <si>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</si>
  <si>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</si>
  <si>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</si>
  <si>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</si>
  <si>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</si>
  <si>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</si>
  <si>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</si>
  <si>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</si>
  <si>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</si>
  <si>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</si>
  <si>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</si>
  <si>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</si>
  <si>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</si>
  <si>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</si>
  <si>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</si>
  <si>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</si>
  <si>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</si>
  <si>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</si>
  <si>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</si>
  <si>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</si>
  <si>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</si>
  <si>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</si>
  <si>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</si>
  <si>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</si>
  <si>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</si>
  <si>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</si>
  <si>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</si>
  <si>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</si>
  <si>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</si>
  <si>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</si>
  <si>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</si>
  <si>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</si>
  <si>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</si>
  <si>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</si>
  <si>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</si>
  <si>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</si>
  <si>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</si>
  <si>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</si>
  <si>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</si>
  <si>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</si>
  <si>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</si>
  <si>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</si>
  <si>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</si>
  <si>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</si>
  <si>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</si>
  <si>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</si>
  <si>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</si>
  <si>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</si>
  <si>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</si>
  <si>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</si>
  <si>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</si>
  <si>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</si>
  <si>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</si>
  <si>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</si>
  <si>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</si>
  <si>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</si>
  <si>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</si>
  <si>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</si>
  <si>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</si>
  <si>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</si>
  <si>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</si>
  <si>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</si>
  <si>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</si>
  <si>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</si>
  <si>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</si>
  <si>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</si>
  <si>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</si>
  <si>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</si>
  <si>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</si>
  <si>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</si>
  <si>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</si>
  <si>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</si>
  <si>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</si>
  <si>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</si>
  <si>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</si>
  <si>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</si>
  <si>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</si>
  <si>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</si>
  <si>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</si>
  <si>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</si>
  <si>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</si>
  <si>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</si>
  <si>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</si>
  <si>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</si>
  <si>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</si>
  <si>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</si>
  <si>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</si>
  <si>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</si>
  <si>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</si>
  <si>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</si>
  <si>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</si>
  <si>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</si>
  <si>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</si>
  <si>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</si>
  <si>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</si>
  <si>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</si>
  <si>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</si>
  <si>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</si>
  <si>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</si>
  <si>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</si>
  <si>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</si>
  <si>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</si>
  <si>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</si>
  <si>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</si>
  <si>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</si>
  <si>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</si>
  <si>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</si>
  <si>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</si>
  <si>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</si>
  <si>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</si>
  <si>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</si>
  <si>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</si>
  <si>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</si>
  <si>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</si>
  <si>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</si>
  <si>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</si>
  <si>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</si>
  <si>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</si>
  <si>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</si>
  <si>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</si>
  <si>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</si>
  <si>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</si>
  <si>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</si>
  <si>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</si>
  <si>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</si>
  <si>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</si>
  <si>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</si>
  <si>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</si>
  <si>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</si>
  <si>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</si>
  <si>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</si>
  <si>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</si>
  <si>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</si>
  <si>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</si>
  <si>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</si>
  <si>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</si>
  <si>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</si>
  <si>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</si>
  <si>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</si>
  <si>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</si>
  <si>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</si>
  <si>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</si>
  <si>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</si>
  <si>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</si>
  <si>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</si>
  <si>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</si>
  <si>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</si>
  <si>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</si>
  <si>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</si>
  <si>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</si>
  <si>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</si>
  <si>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</si>
  <si>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</si>
  <si>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</si>
  <si>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</si>
  <si>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</si>
  <si>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</si>
  <si>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</si>
  <si>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</si>
  <si>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</si>
  <si>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</si>
  <si>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</si>
  <si>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</si>
  <si>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</si>
  <si>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</si>
  <si>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</si>
  <si>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</si>
  <si>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</si>
  <si>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</si>
  <si>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</si>
  <si>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</si>
  <si>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</si>
  <si>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</si>
  <si>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</si>
  <si>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</si>
  <si>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</si>
  <si>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</si>
  <si>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</si>
  <si>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</si>
  <si>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</si>
  <si>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</si>
  <si>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</si>
  <si>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</si>
  <si>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</si>
  <si>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</si>
  <si>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</si>
  <si>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</si>
  <si>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</si>
  <si>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</si>
  <si>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</si>
  <si>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</si>
  <si>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</si>
  <si>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</si>
  <si>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</si>
  <si>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</si>
  <si>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</si>
  <si>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</si>
  <si>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</si>
  <si>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</si>
  <si>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</si>
  <si>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</si>
  <si>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</si>
  <si>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</si>
  <si>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</si>
  <si>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</si>
  <si>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</si>
  <si>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</si>
  <si>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</si>
  <si>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</si>
  <si>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</si>
  <si>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</si>
  <si>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</si>
  <si>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</si>
  <si>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</si>
  <si>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</si>
  <si>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</si>
  <si>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</si>
  <si>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</si>
  <si>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</si>
  <si>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</si>
  <si>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</si>
  <si>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</si>
  <si>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</si>
  <si>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</si>
  <si>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</si>
  <si>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</si>
  <si>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</si>
  <si>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</si>
  <si>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</si>
  <si>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</si>
  <si>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</si>
  <si>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</si>
  <si>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</si>
  <si>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</si>
  <si>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</si>
  <si>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</si>
  <si>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</si>
  <si>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</si>
  <si>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</si>
  <si>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</si>
  <si>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</si>
  <si>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</si>
  <si>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</si>
  <si>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</si>
  <si>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</si>
  <si>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</si>
  <si>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</si>
  <si>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</si>
  <si>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</si>
  <si>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</si>
  <si>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</si>
  <si>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</si>
  <si>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</si>
  <si>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</si>
  <si>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</si>
  <si>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</si>
  <si>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</si>
  <si>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</si>
  <si>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</si>
  <si>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</si>
  <si>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</si>
  <si>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</si>
  <si>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</si>
  <si>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</si>
  <si>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</si>
  <si>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</si>
  <si>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</si>
  <si>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</si>
  <si>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</si>
  <si>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</si>
  <si>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</si>
  <si>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</si>
  <si>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</si>
  <si>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</si>
  <si>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</si>
  <si>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</si>
  <si>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</si>
  <si>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</si>
  <si>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</si>
  <si>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</si>
  <si>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</si>
  <si>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</si>
  <si>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</si>
  <si>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</si>
  <si>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</si>
  <si>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</si>
  <si>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</si>
  <si>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</si>
  <si>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</si>
  <si>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</si>
  <si>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</si>
  <si>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</si>
  <si>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</si>
  <si>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</si>
  <si>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</si>
  <si>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</si>
  <si>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</si>
  <si>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</si>
  <si>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</si>
  <si>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</si>
  <si>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</si>
  <si>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</si>
  <si>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</si>
  <si>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</si>
  <si>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</si>
  <si>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</si>
  <si>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</si>
  <si>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</si>
  <si>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</si>
  <si>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</si>
  <si>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</si>
  <si>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</si>
  <si>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</si>
  <si>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</si>
  <si>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</si>
  <si>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</si>
  <si>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</si>
  <si>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</si>
  <si>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</si>
  <si>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</si>
  <si>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</si>
  <si>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</si>
  <si>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</si>
  <si>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</si>
  <si>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</si>
  <si>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</si>
  <si>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</si>
  <si>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</si>
  <si>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</si>
  <si>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</si>
  <si>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</si>
  <si>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</si>
  <si>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</si>
  <si>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</si>
  <si>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</si>
  <si>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</si>
  <si>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</si>
  <si>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</si>
  <si>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</si>
  <si>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</si>
  <si>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</si>
  <si>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</si>
  <si>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</si>
  <si>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</si>
  <si>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</si>
  <si>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</si>
  <si>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</si>
  <si>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</si>
  <si>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</si>
  <si>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</si>
  <si>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</si>
  <si>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</si>
  <si>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</si>
  <si>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</si>
  <si>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</si>
  <si>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</si>
  <si>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</si>
  <si>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</si>
  <si>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</si>
  <si>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</si>
  <si>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</si>
  <si>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</si>
  <si>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</si>
  <si>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</si>
  <si>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</si>
  <si>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</si>
  <si>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</si>
  <si>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</si>
  <si>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</si>
  <si>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</si>
  <si>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</si>
  <si>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</si>
  <si>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</si>
  <si>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</si>
  <si>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</si>
  <si>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</si>
  <si>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</si>
  <si>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</si>
  <si>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</si>
  <si>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</si>
  <si>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</si>
  <si>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</si>
  <si>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</si>
  <si>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</si>
  <si>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</si>
  <si>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</si>
  <si>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</si>
  <si>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</si>
  <si>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</si>
  <si>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</si>
  <si>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</si>
  <si>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</si>
  <si>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</si>
  <si>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</si>
  <si>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</si>
  <si>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</si>
  <si>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</si>
  <si>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</si>
  <si>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</si>
  <si>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</si>
  <si>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</si>
  <si>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</si>
  <si>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</si>
  <si>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</si>
  <si>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</si>
  <si>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</si>
  <si>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</si>
  <si>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</si>
  <si>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</si>
  <si>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</si>
  <si>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</si>
  <si>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</si>
  <si>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</si>
  <si>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</si>
  <si>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</si>
  <si>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</si>
  <si>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</si>
  <si>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</si>
  <si>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</si>
  <si>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</si>
  <si>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</si>
  <si>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</si>
  <si>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</si>
  <si>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</si>
  <si>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</si>
  <si>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</si>
  <si>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</si>
  <si>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</si>
  <si>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</si>
  <si>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</si>
  <si>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</si>
  <si>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</si>
  <si>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</si>
  <si>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</si>
  <si>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</si>
  <si>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</si>
  <si>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</si>
  <si>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</si>
  <si>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</si>
  <si>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</si>
  <si>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</si>
  <si>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</si>
  <si>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</si>
  <si>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</si>
  <si>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</si>
  <si>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</si>
  <si>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</si>
  <si>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</si>
  <si>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</si>
  <si>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</si>
  <si>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</si>
  <si>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</si>
  <si>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</si>
  <si>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</si>
  <si>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</si>
  <si>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</si>
  <si>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</si>
  <si>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</si>
  <si>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</si>
  <si>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</si>
  <si>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</si>
  <si>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</si>
  <si>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</si>
  <si>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</si>
  <si>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</si>
  <si>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</si>
  <si>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</si>
  <si>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</si>
  <si>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</si>
  <si>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</si>
  <si>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</si>
  <si>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</si>
  <si>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</si>
  <si>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</si>
  <si>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</si>
  <si>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</si>
  <si>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</si>
  <si>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</si>
  <si>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</si>
  <si>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</si>
  <si>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</si>
  <si>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</si>
  <si>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</si>
  <si>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</si>
  <si>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</si>
  <si>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</si>
  <si>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</si>
  <si>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</si>
  <si>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</si>
  <si>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</si>
  <si>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</si>
  <si>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</si>
  <si>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</si>
  <si>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</si>
  <si>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</si>
  <si>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</si>
  <si>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</si>
  <si>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</si>
  <si>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</si>
  <si>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</si>
  <si>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</si>
  <si>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</si>
  <si>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</si>
  <si>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</si>
  <si>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</si>
  <si>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</si>
  <si>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</si>
  <si>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</si>
  <si>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</si>
  <si>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</si>
  <si>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</si>
  <si>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</si>
  <si>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</si>
  <si>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</si>
  <si>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</si>
  <si>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</si>
  <si>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</si>
  <si>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</si>
  <si>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</si>
  <si>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</si>
  <si>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</si>
  <si>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</si>
  <si>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</si>
  <si>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</si>
  <si>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</si>
  <si>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</si>
  <si>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</si>
  <si>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</si>
  <si>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</si>
  <si>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</si>
  <si>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</si>
  <si>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</si>
  <si>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</si>
  <si>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</si>
  <si>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</si>
  <si>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</si>
  <si>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</si>
  <si>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</si>
  <si>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</si>
  <si>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</si>
  <si>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</si>
  <si>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</si>
  <si>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</si>
  <si>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</si>
  <si>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</si>
  <si>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</si>
  <si>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</si>
  <si>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</si>
  <si>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</si>
  <si>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</si>
  <si>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</si>
  <si>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</si>
  <si>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</si>
  <si>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</si>
  <si>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</si>
  <si>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</si>
  <si>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</si>
  <si>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</si>
  <si>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</si>
  <si>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</si>
  <si>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</si>
  <si>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</si>
  <si>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</si>
  <si>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</si>
  <si>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</si>
  <si>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</si>
  <si>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</si>
  <si>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</si>
  <si>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</si>
  <si>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</si>
  <si>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</si>
  <si>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</si>
  <si>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</si>
  <si>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</si>
  <si>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</si>
  <si>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</si>
  <si>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</si>
  <si>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</si>
  <si>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</si>
  <si>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</si>
  <si>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</si>
  <si>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</si>
  <si>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</si>
  <si>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</si>
  <si>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</si>
  <si>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</si>
  <si>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</si>
  <si>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</si>
  <si>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</si>
  <si>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</si>
  <si>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</si>
  <si>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</si>
  <si>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</si>
  <si>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</si>
  <si>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</si>
  <si>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</si>
  <si>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</si>
  <si>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</si>
  <si>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</si>
  <si>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</si>
  <si>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</si>
  <si>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</si>
  <si>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</si>
  <si>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</si>
  <si>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</si>
  <si>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</si>
  <si>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</si>
  <si>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</si>
  <si>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</si>
  <si>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</si>
  <si>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</si>
  <si>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</si>
  <si>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</si>
  <si>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</si>
  <si>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</si>
  <si>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</si>
  <si>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</si>
  <si>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</si>
  <si>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</si>
  <si>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</si>
  <si>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</si>
  <si>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</si>
  <si>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</si>
  <si>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</si>
  <si>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</si>
  <si>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</si>
  <si>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</si>
  <si>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</si>
  <si>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</si>
  <si>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</si>
  <si>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</si>
  <si>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</si>
  <si>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</si>
  <si>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</si>
  <si>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</si>
  <si>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</si>
  <si>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</si>
  <si>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</si>
  <si>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</si>
  <si>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</si>
  <si>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</si>
  <si>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</si>
  <si>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</si>
  <si>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</si>
  <si>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</si>
  <si>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</si>
  <si>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</si>
  <si>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</si>
  <si>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</si>
  <si>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</si>
  <si>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</si>
  <si>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</si>
  <si>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</si>
  <si>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</si>
  <si>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</si>
  <si>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</si>
  <si>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</si>
  <si>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</si>
  <si>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</si>
  <si>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</si>
  <si>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</si>
  <si>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</si>
  <si>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</si>
  <si>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</si>
  <si>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</si>
  <si>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</si>
  <si>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</si>
  <si>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</si>
  <si>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</si>
  <si>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</si>
  <si>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</si>
  <si>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</si>
  <si>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</si>
  <si>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</si>
  <si>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</si>
  <si>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</si>
  <si>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</si>
  <si>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</si>
  <si>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</si>
  <si>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</si>
  <si>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</si>
  <si>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</si>
  <si>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</si>
  <si>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</si>
  <si>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</si>
  <si>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</si>
  <si>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</si>
  <si>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</si>
  <si>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</si>
  <si>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</si>
  <si>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</si>
  <si>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</si>
  <si>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</si>
  <si>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</si>
  <si>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</si>
  <si>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</si>
  <si>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</si>
  <si>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</si>
  <si>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</si>
  <si>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</si>
  <si>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</si>
  <si>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</si>
  <si>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</si>
  <si>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</si>
  <si>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</si>
  <si>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</si>
  <si>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</si>
  <si>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</si>
  <si>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</si>
  <si>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</si>
  <si>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</si>
  <si>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</si>
  <si>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</si>
  <si>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</si>
  <si>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</si>
  <si>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</si>
  <si>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</si>
  <si>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</si>
  <si>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</si>
  <si>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</si>
  <si>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</si>
  <si>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</si>
  <si>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</si>
  <si>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</si>
  <si>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</si>
  <si>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</si>
  <si>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</si>
  <si>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</si>
  <si>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</si>
  <si>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</si>
  <si>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</si>
  <si>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</si>
  <si>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</si>
  <si>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</si>
  <si>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</si>
  <si>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</si>
  <si>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</si>
  <si>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</si>
  <si>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</si>
  <si>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</si>
  <si>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</si>
  <si>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</si>
  <si>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</si>
  <si>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</si>
  <si>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</si>
  <si>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</si>
  <si>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</si>
  <si>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</si>
  <si>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</si>
  <si>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</si>
  <si>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</si>
  <si>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</si>
  <si>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</si>
  <si>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</si>
  <si>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</si>
  <si>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</si>
  <si>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</si>
  <si>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</si>
  <si>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</si>
  <si>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</si>
  <si>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</si>
  <si>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</si>
  <si>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</si>
  <si>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</si>
  <si>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</si>
  <si>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</si>
  <si>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</si>
  <si>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</si>
  <si>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</si>
  <si>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</si>
  <si>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</si>
  <si>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</si>
  <si>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</si>
  <si>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</si>
  <si>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</si>
  <si>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</si>
  <si>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</si>
  <si>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</si>
  <si>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</si>
  <si>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</si>
  <si>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</si>
  <si>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</si>
  <si>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</si>
  <si>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</si>
  <si>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</si>
  <si>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</si>
  <si>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</si>
  <si>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</si>
  <si>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</si>
  <si>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</si>
  <si>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</si>
  <si>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</si>
  <si>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</si>
  <si>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</si>
  <si>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</si>
  <si>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</si>
  <si>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</si>
  <si>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</si>
  <si>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</si>
  <si>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</si>
  <si>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</si>
  <si>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</si>
  <si>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</si>
  <si>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</si>
  <si>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</si>
  <si>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</si>
  <si>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</si>
  <si>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</si>
  <si>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</si>
  <si>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</si>
  <si>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</si>
  <si>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</si>
  <si>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</si>
  <si>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</si>
  <si>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</si>
  <si>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</si>
  <si>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</si>
  <si>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</si>
  <si>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</si>
  <si>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</si>
  <si>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</si>
  <si>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</si>
  <si>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</si>
  <si>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</si>
  <si>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</si>
  <si>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</si>
  <si>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</si>
  <si>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</si>
  <si>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</si>
  <si>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</si>
  <si>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</si>
  <si>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</si>
  <si>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</si>
  <si>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</si>
  <si>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</si>
  <si>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</si>
  <si>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</si>
  <si>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</si>
  <si>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</si>
  <si>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</si>
  <si>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</si>
  <si>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</si>
  <si>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</si>
  <si>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</si>
  <si>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</si>
  <si>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</si>
  <si>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</si>
  <si>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</si>
  <si>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</si>
  <si>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</si>
  <si>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</si>
  <si>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</si>
  <si>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</si>
  <si>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</si>
  <si>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</si>
  <si>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</si>
  <si>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</si>
  <si>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</si>
  <si>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</si>
  <si>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</si>
  <si>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</si>
  <si>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</si>
  <si>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</si>
  <si>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</si>
  <si>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</si>
  <si>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</si>
  <si>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</si>
  <si>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</si>
  <si>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</si>
  <si>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</si>
  <si>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</si>
  <si>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</si>
  <si>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</si>
  <si>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</si>
  <si>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</si>
  <si>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</si>
  <si>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</si>
  <si>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</si>
  <si>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</si>
  <si>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</si>
  <si>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</si>
  <si>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</si>
  <si>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</si>
  <si>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</si>
  <si>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</si>
  <si>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</si>
  <si>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</si>
  <si>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</si>
  <si>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</si>
  <si>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</si>
  <si>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</si>
  <si>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</si>
  <si>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</si>
  <si>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</si>
  <si>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</si>
  <si>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</si>
  <si>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</si>
  <si>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</si>
  <si>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</si>
  <si>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</si>
  <si>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</si>
  <si>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</si>
  <si>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</si>
  <si>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</si>
  <si>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</si>
  <si>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</si>
  <si>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</si>
  <si>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</si>
  <si>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</si>
  <si>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</si>
  <si>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</si>
  <si>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</si>
  <si>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</si>
  <si>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</si>
  <si>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</si>
  <si>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</si>
  <si>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</si>
  <si>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</si>
  <si>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</si>
  <si>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</si>
  <si>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</si>
  <si>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</si>
  <si>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</si>
  <si>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</si>
  <si>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</si>
  <si>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</si>
  <si>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</si>
  <si>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</si>
  <si>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</si>
  <si>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</si>
  <si>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</si>
  <si>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</si>
  <si>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</si>
  <si>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</si>
  <si>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</si>
  <si>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</si>
  <si>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</si>
  <si>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</si>
  <si>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</si>
  <si>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</si>
  <si>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</si>
  <si>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</si>
  <si>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</si>
  <si>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</si>
  <si>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</si>
  <si>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</si>
  <si>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</si>
  <si>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</si>
  <si>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</si>
  <si>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</si>
  <si>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</si>
  <si>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</si>
  <si>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</si>
  <si>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</si>
  <si>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</si>
  <si>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</si>
  <si>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</si>
  <si>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</si>
  <si>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</si>
  <si>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</si>
  <si>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</si>
  <si>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</si>
  <si>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</si>
  <si>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</si>
  <si>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</si>
  <si>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</si>
  <si>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</si>
  <si>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</si>
  <si>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</si>
  <si>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</si>
  <si>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</si>
  <si>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</si>
  <si>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</si>
  <si>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</si>
  <si>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</si>
  <si>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</si>
  <si>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</si>
  <si>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</si>
  <si>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</si>
  <si>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</si>
  <si>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</si>
  <si>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</si>
  <si>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</si>
  <si>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</si>
  <si>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</si>
  <si>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</si>
  <si>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</si>
  <si>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</si>
  <si>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</si>
  <si>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</si>
  <si>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</si>
  <si>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</si>
  <si>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</si>
  <si>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</si>
  <si>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</si>
  <si>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</si>
  <si>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</si>
  <si>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</si>
  <si>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</si>
  <si>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</si>
  <si>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</si>
  <si>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</si>
  <si>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</si>
  <si>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</si>
  <si>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</si>
  <si>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</si>
  <si>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</si>
  <si>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</si>
  <si>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</si>
  <si>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</si>
  <si>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</si>
  <si>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</si>
  <si>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</si>
  <si>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</si>
  <si>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</si>
  <si>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</si>
  <si>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</si>
  <si>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</si>
  <si>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</si>
  <si>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</si>
  <si>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</si>
  <si>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</si>
  <si>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</si>
  <si>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</si>
  <si>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</si>
  <si>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</si>
  <si>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</si>
  <si>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</si>
  <si>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</si>
  <si>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</si>
  <si>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</si>
  <si>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</si>
  <si>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</si>
  <si>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</si>
  <si>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</si>
  <si>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</si>
  <si>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</si>
  <si>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</si>
  <si>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</si>
  <si>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</si>
  <si>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</si>
  <si>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</si>
  <si>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</si>
  <si>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</si>
  <si>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</si>
  <si>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</si>
  <si>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</si>
  <si>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</si>
  <si>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</si>
  <si>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</si>
  <si>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</si>
  <si>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</si>
  <si>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</si>
  <si>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</si>
  <si>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</si>
  <si>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</si>
  <si>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</si>
  <si>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</si>
  <si>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</si>
  <si>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</si>
  <si>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</si>
  <si>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</si>
  <si>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</si>
  <si>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</si>
  <si>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</si>
  <si>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</si>
  <si>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</si>
  <si>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</si>
  <si>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</si>
  <si>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</si>
  <si>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</si>
  <si>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</si>
  <si>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</si>
  <si>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</si>
  <si>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</si>
  <si>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</si>
  <si>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</si>
  <si>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</si>
  <si>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</si>
  <si>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</si>
  <si>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</si>
  <si>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</si>
  <si>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</si>
  <si>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</si>
  <si>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</si>
  <si>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</si>
  <si>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</si>
  <si>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</si>
  <si>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</si>
  <si>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</si>
  <si>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</si>
  <si>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</si>
  <si>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</si>
  <si>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</si>
  <si>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</si>
  <si>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</si>
  <si>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</si>
  <si>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</si>
  <si>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</si>
  <si>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</si>
  <si>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</si>
  <si>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</si>
  <si>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</si>
  <si>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</si>
  <si>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</si>
  <si>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</si>
  <si>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</si>
  <si>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</si>
  <si>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</si>
  <si>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</si>
  <si>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</si>
  <si>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</si>
  <si>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</si>
  <si>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</si>
  <si>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</si>
  <si>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</si>
  <si>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</si>
  <si>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</si>
  <si>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</si>
  <si>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</si>
  <si>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</si>
  <si>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</si>
  <si>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</si>
  <si>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</si>
  <si>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</si>
  <si>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</si>
  <si>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</si>
  <si>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</si>
  <si>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</si>
  <si>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</si>
  <si>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</si>
  <si>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</si>
  <si>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</si>
  <si>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</si>
  <si>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</si>
  <si>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</si>
  <si>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</si>
  <si>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</si>
  <si>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</si>
  <si>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</si>
  <si>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</si>
  <si>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</si>
  <si>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</si>
  <si>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</si>
  <si>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</si>
  <si>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</si>
  <si>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</si>
  <si>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</si>
  <si>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</si>
  <si>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</si>
  <si>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</si>
  <si>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</si>
  <si>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</si>
  <si>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</si>
  <si>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</si>
  <si>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</si>
  <si>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</si>
  <si>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</si>
  <si>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</si>
  <si>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</si>
  <si>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</si>
  <si>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</si>
  <si>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</si>
  <si>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</si>
  <si>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</si>
  <si>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</si>
  <si>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</si>
  <si>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</si>
  <si>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</si>
  <si>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</si>
  <si>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</si>
  <si>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</si>
  <si>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</si>
  <si>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</si>
  <si>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</si>
  <si>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</si>
  <si>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</si>
  <si>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</si>
  <si>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</si>
  <si>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</si>
  <si>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</si>
  <si>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</si>
  <si>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</si>
  <si>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</si>
  <si>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</si>
  <si>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</si>
  <si>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</si>
  <si>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</si>
  <si>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</si>
  <si>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</si>
  <si>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</si>
  <si>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</si>
  <si>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</si>
  <si>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</si>
  <si>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</si>
  <si>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</si>
  <si>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</si>
  <si>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</si>
  <si>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</si>
  <si>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</si>
  <si>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</si>
  <si>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</si>
  <si>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</si>
  <si>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</si>
  <si>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</si>
  <si>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</si>
  <si>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</si>
  <si>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</si>
  <si>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</si>
  <si>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</si>
  <si>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</si>
  <si>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</si>
  <si>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</si>
  <si>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</si>
  <si>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</si>
  <si>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</si>
  <si>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</si>
  <si>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</si>
  <si>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</si>
  <si>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</si>
  <si>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</si>
  <si>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</si>
  <si>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</si>
  <si>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</si>
  <si>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</si>
  <si>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</si>
  <si>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</si>
  <si>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</si>
  <si>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</si>
  <si>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</si>
  <si>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</si>
  <si>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</si>
  <si>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</si>
  <si>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</si>
  <si>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</si>
  <si>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</si>
  <si>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</si>
  <si>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</si>
  <si>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</si>
  <si>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</si>
  <si>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</si>
  <si>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</si>
  <si>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</si>
  <si>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</si>
  <si>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</si>
  <si>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</si>
  <si>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</si>
  <si>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</si>
  <si>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</si>
  <si>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</si>
  <si>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</si>
  <si>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</si>
  <si>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</si>
  <si>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</si>
  <si>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</si>
  <si>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</si>
  <si>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</si>
  <si>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</si>
  <si>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</si>
  <si>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</si>
  <si>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</si>
  <si>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</si>
  <si>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</si>
  <si>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</si>
  <si>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</si>
  <si>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</si>
  <si>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</si>
  <si>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</si>
  <si>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</si>
  <si>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</si>
  <si>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</si>
  <si>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</si>
  <si>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</si>
  <si>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</si>
  <si>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</si>
  <si>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</si>
  <si>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</si>
  <si>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</si>
  <si>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</si>
  <si>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</si>
  <si>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</si>
  <si>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</si>
  <si>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</si>
  <si>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</si>
  <si>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</si>
  <si>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</si>
  <si>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</si>
  <si>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</si>
  <si>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</si>
  <si>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</si>
  <si>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</si>
  <si>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</si>
  <si>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</si>
  <si>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</si>
  <si>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</si>
  <si>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</si>
  <si>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</si>
  <si>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</si>
  <si>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</si>
  <si>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</si>
  <si>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</si>
  <si>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</si>
  <si>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</si>
  <si>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</si>
  <si>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</si>
  <si>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</si>
  <si>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</si>
  <si>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</si>
  <si>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</si>
  <si>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</si>
  <si>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</si>
  <si>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</si>
  <si>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</si>
  <si>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</si>
  <si>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</si>
  <si>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</si>
  <si>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</si>
  <si>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</si>
  <si>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</si>
  <si>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</si>
  <si>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</si>
  <si>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</si>
  <si>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</si>
  <si>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</si>
  <si>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</si>
  <si>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</si>
  <si>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</si>
  <si>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</si>
  <si>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</si>
  <si>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</si>
  <si>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</si>
  <si>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</si>
  <si>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</si>
  <si>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</si>
  <si>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</si>
  <si>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</si>
  <si>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</si>
  <si>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</si>
  <si>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</si>
  <si>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</si>
  <si>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</si>
  <si>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</si>
  <si>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</si>
  <si>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</si>
  <si>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</si>
  <si>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</si>
  <si>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</si>
  <si>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</si>
  <si>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</si>
  <si>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</si>
  <si>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</si>
  <si>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</si>
  <si>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</si>
  <si>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</si>
  <si>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</si>
  <si>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</si>
  <si>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</si>
  <si>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</si>
  <si>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</si>
  <si>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</si>
  <si>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</si>
  <si>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</si>
  <si>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</si>
  <si>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</si>
  <si>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</si>
  <si>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</si>
  <si>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</si>
  <si>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</si>
  <si>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</si>
  <si>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</si>
  <si>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</si>
  <si>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</si>
  <si>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</si>
  <si>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</si>
  <si>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</si>
  <si>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</si>
  <si>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</si>
  <si>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</si>
  <si>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</si>
  <si>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</si>
  <si>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</si>
  <si>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</si>
  <si>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</si>
  <si>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</si>
  <si>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</si>
  <si>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</si>
  <si>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</si>
  <si>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</si>
  <si>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</si>
  <si>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</si>
  <si>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</si>
  <si>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</si>
  <si>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</si>
  <si>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</si>
  <si>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</si>
  <si>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</si>
  <si>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</si>
  <si>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</si>
  <si>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</si>
  <si>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</si>
  <si>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</si>
  <si>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</si>
  <si>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</si>
  <si>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</si>
  <si>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</si>
  <si>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</si>
  <si>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</si>
  <si>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</si>
  <si>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</si>
  <si>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</si>
  <si>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</si>
  <si>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</si>
  <si>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</si>
  <si>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</si>
  <si>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</si>
  <si>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</si>
  <si>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</si>
  <si>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</si>
  <si>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</si>
  <si>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</si>
  <si>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</si>
  <si>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</si>
  <si>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</si>
  <si>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</si>
  <si>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</si>
  <si>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</si>
  <si>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</si>
  <si>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</si>
  <si>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</si>
  <si>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</si>
  <si>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</si>
  <si>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</si>
  <si>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</si>
  <si>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</si>
  <si>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</si>
  <si>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</si>
  <si>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</si>
  <si>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</si>
  <si>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</si>
  <si>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</si>
  <si>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</si>
  <si>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</si>
  <si>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</si>
  <si>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</si>
  <si>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</si>
  <si>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</si>
  <si>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</si>
  <si>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</si>
  <si>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</si>
  <si>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</si>
  <si>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</si>
  <si>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</si>
  <si>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</si>
  <si>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</si>
  <si>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</si>
  <si>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</si>
  <si>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</si>
  <si>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</si>
  <si>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</si>
  <si>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</si>
  <si>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</si>
  <si>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</si>
  <si>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</si>
  <si>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</si>
  <si>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</si>
  <si>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</si>
  <si>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</si>
  <si>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</si>
  <si>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</si>
  <si>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</si>
  <si>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</si>
  <si>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</si>
  <si>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</si>
  <si>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</si>
  <si>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</si>
  <si>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</si>
  <si>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</si>
  <si>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</si>
  <si>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</si>
  <si>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</si>
  <si>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</si>
  <si>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</si>
  <si>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</si>
  <si>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</si>
  <si>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</si>
  <si>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</si>
  <si>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</si>
  <si>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</si>
  <si>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</si>
  <si>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</si>
  <si>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</si>
  <si>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</si>
  <si>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</si>
  <si>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</si>
  <si>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</si>
  <si>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</si>
  <si>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</si>
  <si>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</si>
  <si>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</si>
  <si>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</si>
  <si>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</si>
  <si>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</si>
  <si>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</si>
  <si>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</si>
  <si>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</si>
  <si>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</si>
  <si>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</si>
  <si>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</si>
  <si>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</si>
  <si>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</si>
  <si>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</si>
  <si>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</si>
  <si>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</si>
  <si>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</si>
  <si>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</si>
  <si>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</si>
  <si>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</si>
  <si>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</si>
  <si>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</si>
  <si>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</si>
  <si>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</si>
  <si>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</si>
  <si>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</si>
  <si>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</si>
  <si>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</si>
  <si>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</si>
  <si>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</si>
  <si>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</si>
  <si>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</si>
  <si>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</si>
  <si>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</si>
  <si>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</si>
  <si>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</si>
  <si>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</si>
  <si>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</si>
  <si>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</si>
  <si>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</si>
  <si>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</si>
  <si>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</si>
  <si>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</si>
  <si>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</si>
  <si>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</si>
  <si>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</si>
  <si>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</si>
  <si>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</si>
  <si>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</si>
  <si>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</si>
  <si>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</si>
  <si>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</si>
  <si>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</si>
  <si>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</si>
  <si>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</si>
  <si>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</si>
  <si>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</si>
  <si>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</si>
  <si>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</si>
  <si>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</si>
  <si>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</si>
  <si>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</si>
  <si>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</si>
  <si>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</si>
  <si>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</si>
  <si>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</si>
  <si>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</si>
  <si>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</si>
  <si>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</si>
  <si>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</si>
  <si>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</si>
  <si>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</si>
  <si>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</si>
  <si>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</si>
  <si>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</si>
  <si>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</si>
  <si>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</si>
  <si>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</si>
  <si>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</si>
  <si>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</si>
  <si>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</si>
  <si>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</si>
  <si>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</si>
  <si>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</si>
  <si>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</si>
  <si>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</si>
  <si>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</si>
  <si>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</si>
  <si>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</si>
  <si>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</si>
  <si>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</si>
  <si>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</si>
  <si>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</si>
  <si>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</si>
  <si>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</si>
  <si>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</si>
  <si>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</si>
  <si>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</si>
  <si>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</si>
  <si>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</si>
  <si>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</si>
  <si>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</si>
  <si>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</si>
  <si>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</si>
  <si>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</si>
  <si>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</si>
  <si>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</si>
  <si>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</si>
  <si>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</si>
  <si>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</si>
  <si>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</si>
  <si>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</si>
  <si>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</si>
  <si>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</si>
  <si>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</si>
  <si>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</si>
  <si>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</si>
  <si>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</si>
  <si>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</si>
  <si>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</si>
  <si>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</si>
  <si>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</si>
  <si>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</si>
  <si>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</si>
  <si>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</si>
  <si>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</si>
  <si>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</si>
  <si>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</si>
  <si>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</si>
  <si>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</si>
  <si>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</si>
  <si>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</si>
  <si>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</si>
  <si>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</si>
  <si>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</si>
  <si>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</si>
  <si>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</si>
  <si>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</si>
  <si>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</si>
  <si>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</si>
  <si>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</si>
  <si>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</si>
  <si>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</si>
  <si>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</si>
  <si>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</si>
  <si>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</si>
  <si>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</si>
  <si>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</si>
  <si>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</si>
  <si>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</si>
  <si>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</si>
  <si>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</si>
  <si>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</si>
  <si>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</si>
  <si>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</si>
  <si>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</si>
  <si>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</si>
  <si>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</si>
  <si>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</si>
  <si>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</si>
  <si>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</si>
  <si>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</si>
  <si>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</si>
  <si>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</si>
  <si>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</si>
  <si>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</si>
  <si>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</si>
  <si>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</si>
  <si>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</si>
  <si>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</si>
  <si>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</si>
  <si>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</si>
  <si>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</si>
  <si>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</si>
  <si>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</si>
  <si>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</si>
  <si>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</si>
  <si>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</si>
  <si>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</si>
  <si>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</si>
  <si>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</si>
  <si>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</si>
  <si>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</si>
  <si>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</si>
  <si>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</si>
  <si>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</si>
  <si>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</si>
  <si>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</si>
  <si>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</si>
  <si>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</si>
  <si>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</si>
  <si>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</si>
  <si>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</si>
  <si>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</si>
  <si>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</si>
  <si>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</si>
  <si>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</si>
  <si>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</si>
  <si>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</si>
  <si>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</si>
  <si>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</si>
  <si>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</si>
  <si>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</si>
  <si>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</si>
  <si>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</si>
  <si>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</si>
  <si>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</si>
  <si>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</si>
  <si>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</si>
  <si>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</si>
  <si>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</si>
  <si>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</si>
  <si>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</si>
  <si>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</si>
  <si>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</si>
  <si>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</si>
  <si>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</si>
  <si>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</si>
  <si>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</si>
  <si>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</si>
  <si>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</si>
  <si>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</si>
  <si>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</si>
  <si>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</si>
  <si>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</si>
  <si>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</si>
  <si>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</si>
  <si>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</si>
  <si>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</si>
  <si>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</si>
  <si>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</si>
  <si>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</si>
  <si>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</si>
  <si>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</si>
  <si>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</si>
  <si>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</si>
  <si>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</si>
  <si>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</si>
  <si>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</si>
  <si>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</si>
  <si>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</si>
  <si>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</si>
  <si>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</si>
  <si>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</si>
  <si>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</si>
  <si>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</si>
  <si>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</si>
  <si>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</si>
  <si>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</si>
  <si>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</si>
  <si>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</si>
  <si>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</si>
  <si>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</si>
  <si>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</si>
  <si>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</si>
  <si>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</si>
  <si>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</si>
  <si>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</si>
  <si>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</si>
  <si>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</si>
  <si>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</si>
  <si>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</si>
  <si>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</si>
  <si>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</si>
  <si>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</si>
  <si>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</si>
  <si>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</si>
  <si>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</si>
  <si>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</si>
  <si>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</si>
  <si>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</si>
  <si>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</si>
  <si>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</si>
  <si>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</si>
  <si>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</si>
  <si>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</si>
  <si>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</si>
  <si>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</si>
  <si>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</si>
  <si>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</si>
  <si>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</si>
  <si>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</si>
  <si>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</si>
  <si>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</si>
  <si>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</si>
  <si>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</si>
  <si>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</si>
  <si>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</si>
  <si>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</si>
  <si>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</si>
  <si>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</si>
  <si>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</si>
  <si>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</si>
  <si>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</si>
  <si>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</si>
  <si>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</si>
  <si>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</si>
  <si>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</si>
  <si>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</si>
  <si>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</si>
  <si>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</si>
  <si>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</si>
  <si>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</si>
  <si>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</si>
  <si>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</si>
  <si>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</si>
  <si>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</si>
  <si>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</si>
  <si>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</si>
  <si>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</si>
  <si>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</si>
  <si>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</si>
  <si>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</si>
  <si>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</si>
  <si>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</si>
  <si>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</si>
  <si>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</si>
  <si>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</si>
  <si>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</si>
  <si>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</si>
  <si>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</si>
  <si>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</si>
  <si>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</si>
  <si>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</si>
  <si>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</si>
  <si>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</si>
  <si>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</si>
  <si>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</si>
  <si>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</si>
  <si>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</si>
  <si>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</si>
  <si>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</si>
  <si>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</si>
  <si>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</si>
  <si>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</si>
  <si>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</si>
  <si>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</si>
  <si>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</si>
  <si>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</si>
  <si>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</si>
  <si>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</si>
  <si>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</si>
  <si>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</si>
  <si>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</si>
  <si>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</si>
  <si>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</si>
  <si>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</si>
  <si>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</si>
  <si>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</si>
  <si>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</si>
  <si>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</si>
  <si>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</si>
  <si>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</si>
  <si>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</si>
  <si>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</si>
  <si>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</si>
  <si>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</si>
  <si>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</si>
  <si>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</si>
  <si>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</si>
  <si>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</si>
  <si>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</si>
  <si>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</si>
  <si>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</si>
  <si>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</si>
  <si>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</si>
  <si>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</si>
  <si>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</si>
  <si>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</si>
  <si>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</si>
  <si>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</si>
  <si>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</si>
  <si>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</si>
  <si>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</si>
  <si>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</si>
  <si>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</si>
  <si>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</si>
  <si>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</si>
  <si>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</si>
  <si>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</si>
  <si>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</si>
  <si>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</si>
  <si>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</si>
  <si>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</si>
  <si>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</si>
  <si>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</si>
  <si>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</si>
  <si>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</si>
  <si>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</si>
  <si>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</si>
  <si>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</si>
  <si>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</si>
  <si>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</si>
  <si>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</si>
  <si>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</si>
  <si>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</si>
  <si>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</si>
  <si>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</si>
  <si>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</si>
  <si>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</si>
  <si>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</si>
  <si>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</si>
  <si>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</si>
  <si>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</si>
  <si>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</si>
  <si>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</si>
  <si>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</si>
  <si>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</si>
  <si>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</si>
  <si>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</si>
  <si>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</si>
  <si>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</si>
  <si>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</si>
  <si>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</si>
  <si>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</si>
  <si>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</si>
  <si>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</si>
  <si>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</si>
  <si>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</si>
  <si>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</si>
  <si>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</si>
  <si>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</si>
  <si>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</si>
  <si>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</si>
  <si>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</si>
  <si>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</si>
  <si>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</si>
  <si>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</si>
  <si>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</si>
  <si>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</si>
  <si>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</si>
  <si>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</si>
  <si>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</si>
  <si>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</si>
  <si>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</si>
  <si>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</si>
  <si>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</si>
  <si>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</si>
  <si>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</si>
  <si>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</si>
  <si>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</si>
  <si>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</si>
  <si>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</si>
  <si>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</si>
  <si>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</si>
  <si>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</si>
  <si>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</si>
  <si>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</si>
  <si>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</si>
  <si>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</si>
  <si>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</si>
  <si>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</si>
  <si>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</si>
  <si>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</si>
  <si>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</si>
  <si>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</si>
  <si>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</si>
  <si>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</si>
  <si>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</si>
  <si>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</si>
  <si>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</si>
  <si>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</si>
  <si>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</si>
  <si>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</si>
  <si>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</si>
  <si>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</si>
  <si>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</si>
  <si>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</si>
  <si>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</si>
  <si>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</si>
  <si>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</si>
  <si>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</si>
  <si>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</si>
  <si>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</si>
  <si>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</si>
  <si>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</si>
  <si>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</si>
  <si>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</si>
  <si>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</si>
  <si>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</si>
  <si>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</si>
  <si>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</si>
  <si>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</si>
  <si>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</si>
  <si>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</si>
  <si>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</si>
  <si>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</si>
  <si>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</si>
  <si>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</si>
  <si>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</si>
  <si>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</si>
  <si>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</si>
  <si>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</si>
  <si>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</si>
  <si>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</si>
  <si>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</si>
  <si>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</si>
  <si>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</si>
  <si>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</si>
  <si>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</si>
  <si>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</si>
  <si>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</si>
  <si>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</si>
  <si>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</si>
  <si>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</si>
  <si>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</si>
  <si>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</si>
  <si>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</si>
  <si>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</si>
  <si>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</si>
  <si>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</si>
  <si>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</si>
  <si>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</si>
  <si>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</si>
  <si>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</si>
  <si>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</si>
  <si>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</si>
  <si>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</si>
  <si>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</si>
  <si>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</si>
  <si>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</si>
  <si>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</si>
  <si>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</si>
  <si>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</si>
  <si>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</si>
  <si>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</si>
  <si>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</si>
  <si>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</si>
  <si>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</si>
  <si>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</si>
  <si>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</si>
  <si>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</si>
  <si>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</si>
  <si>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</si>
  <si>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</si>
  <si>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</si>
  <si>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</si>
  <si>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</si>
  <si>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</si>
  <si>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</si>
  <si>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</si>
  <si>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</si>
  <si>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</si>
  <si>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</si>
  <si>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</si>
  <si>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</si>
  <si>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</si>
  <si>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</si>
  <si>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</si>
  <si>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</si>
  <si>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</si>
  <si>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</si>
  <si>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</si>
  <si>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</si>
  <si>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</si>
  <si>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</si>
  <si>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</si>
  <si>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</si>
  <si>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</si>
  <si>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</si>
  <si>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</si>
  <si>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</si>
  <si>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</si>
  <si>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</si>
  <si>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</si>
  <si>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</si>
  <si>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</si>
  <si>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</si>
  <si>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</si>
  <si>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</si>
  <si>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</si>
  <si>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</si>
  <si>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</si>
  <si>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</si>
  <si>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</si>
  <si>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</si>
  <si>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</si>
  <si>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</si>
  <si>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</si>
  <si>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</si>
  <si>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</si>
  <si>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</si>
  <si>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</si>
  <si>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</si>
  <si>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</si>
  <si>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</si>
  <si>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</si>
  <si>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</si>
  <si>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</si>
  <si>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</si>
  <si>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</si>
  <si>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</si>
  <si>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</si>
  <si>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</si>
  <si>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</si>
  <si>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</si>
  <si>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</si>
  <si>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</si>
  <si>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</si>
  <si>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</si>
  <si>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</si>
  <si>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</si>
  <si>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</si>
  <si>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</si>
  <si>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</si>
  <si>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</si>
  <si>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</si>
  <si>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</si>
  <si>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</si>
  <si>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</si>
  <si>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</si>
  <si>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</si>
  <si>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</si>
  <si>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</si>
  <si>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</si>
  <si>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</si>
  <si>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</si>
  <si>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</si>
  <si>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</si>
  <si>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</si>
  <si>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</si>
  <si>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</si>
  <si>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</si>
  <si>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</si>
  <si>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</si>
  <si>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</si>
  <si>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</si>
  <si>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</si>
  <si>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</si>
  <si>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</si>
  <si>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</si>
  <si>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</si>
  <si>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</si>
  <si>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</si>
  <si>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</si>
  <si>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</si>
  <si>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</si>
  <si>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</si>
  <si>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</si>
  <si>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</si>
  <si>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</si>
  <si>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</si>
  <si>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</si>
  <si>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</si>
  <si>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</si>
  <si>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</si>
  <si>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</si>
  <si>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</si>
  <si>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</si>
  <si>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</si>
  <si>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</si>
  <si>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</si>
  <si>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</si>
  <si>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</si>
  <si>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</si>
  <si>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</si>
  <si>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</si>
  <si>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</si>
  <si>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</si>
  <si>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</si>
  <si>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</si>
  <si>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</si>
  <si>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</si>
  <si>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</si>
  <si>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</si>
  <si>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</si>
  <si>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</si>
  <si>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</si>
  <si>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</si>
  <si>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</si>
  <si>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</si>
  <si>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</si>
  <si>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</si>
  <si>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</si>
  <si>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</si>
  <si>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</si>
  <si>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</si>
  <si>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</si>
  <si>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</si>
  <si>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</si>
  <si>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</si>
  <si>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</si>
  <si>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</si>
  <si>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</si>
  <si>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</si>
  <si>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</si>
  <si>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</si>
  <si>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</si>
  <si>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</si>
  <si>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</si>
  <si>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</si>
  <si>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</si>
  <si>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</si>
  <si>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</si>
  <si>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</si>
  <si>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</si>
  <si>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</si>
  <si>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</si>
  <si>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</si>
  <si>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</si>
  <si>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</si>
  <si>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</si>
  <si>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</si>
  <si>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</si>
  <si>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</si>
  <si>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</si>
  <si>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</si>
  <si>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</si>
  <si>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</si>
  <si>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</si>
  <si>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</si>
  <si>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</si>
  <si>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</si>
  <si>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</si>
  <si>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</si>
  <si>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</si>
  <si>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</si>
  <si>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</si>
  <si>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</si>
  <si>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</si>
  <si>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</si>
  <si>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</si>
  <si>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</si>
  <si>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</si>
  <si>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</si>
  <si>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</si>
  <si>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</si>
  <si>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</si>
  <si>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</si>
  <si>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</si>
  <si>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</si>
  <si>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</si>
  <si>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</si>
  <si>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</si>
  <si>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</si>
  <si>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</si>
  <si>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</si>
  <si>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</si>
  <si>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</si>
  <si>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</si>
  <si>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</si>
  <si>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</si>
  <si>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</si>
  <si>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</si>
  <si>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</si>
  <si>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</si>
  <si>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</si>
  <si>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</si>
  <si>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</si>
  <si>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</si>
  <si>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</si>
  <si>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</si>
  <si>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</si>
  <si>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</si>
  <si>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</si>
  <si>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</si>
  <si>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</si>
  <si>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</si>
  <si>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</si>
  <si>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</si>
  <si>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</si>
  <si>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</si>
  <si>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</si>
  <si>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</si>
  <si>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</si>
  <si>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</si>
  <si>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</si>
  <si>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</si>
  <si>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</si>
  <si>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</si>
  <si>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</si>
  <si>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</si>
  <si>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</si>
  <si>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</si>
  <si>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</si>
  <si>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</si>
  <si>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</si>
  <si>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</si>
  <si>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</si>
  <si>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</si>
  <si>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</si>
  <si>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</si>
  <si>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</si>
  <si>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</si>
  <si>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</si>
  <si>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</si>
  <si>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</si>
  <si>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</si>
  <si>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</si>
  <si>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</si>
  <si>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</si>
  <si>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</si>
  <si>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</si>
  <si>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</si>
  <si>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</si>
  <si>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</si>
  <si>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</si>
  <si>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</si>
  <si>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</si>
  <si>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</si>
  <si>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</si>
  <si>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</si>
  <si>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</si>
  <si>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</si>
  <si>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</si>
  <si>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</si>
  <si>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</si>
  <si>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</si>
  <si>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</si>
  <si>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</si>
  <si>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</si>
  <si>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</si>
  <si>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</si>
  <si>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</si>
  <si>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</si>
  <si>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</si>
  <si>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</si>
  <si>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</si>
  <si>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</si>
  <si>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</si>
  <si>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</si>
  <si>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</si>
  <si>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</si>
  <si>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</si>
  <si>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</si>
  <si>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</si>
  <si>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</si>
  <si>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</si>
  <si>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</si>
  <si>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</si>
  <si>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</si>
  <si>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</si>
  <si>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</si>
  <si>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</si>
  <si>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</si>
  <si>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</si>
  <si>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</si>
  <si>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</si>
  <si>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</si>
  <si>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</si>
  <si>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</si>
  <si>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</si>
  <si>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</si>
  <si>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</si>
  <si>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</si>
  <si>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</si>
  <si>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</si>
  <si>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</si>
  <si>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</si>
  <si>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</si>
  <si>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</si>
  <si>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</si>
  <si>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</si>
  <si>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</si>
  <si>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</si>
  <si>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</si>
  <si>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</si>
  <si>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</si>
  <si>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</si>
  <si>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</si>
  <si>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</si>
  <si>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</si>
  <si>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</si>
  <si>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</si>
  <si>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</si>
  <si>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</si>
  <si>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</si>
  <si>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</si>
  <si>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</si>
  <si>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</si>
  <si>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</si>
  <si>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</si>
  <si>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</si>
  <si>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</si>
  <si>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</si>
  <si>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</si>
  <si>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</si>
  <si>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</si>
  <si>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</si>
  <si>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</si>
  <si>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</si>
  <si>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</si>
  <si>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</si>
  <si>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</si>
  <si>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</si>
  <si>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</si>
  <si>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</si>
  <si>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</si>
  <si>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</si>
  <si>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</si>
  <si>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</si>
  <si>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</si>
  <si>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100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</si>
  <si>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</si>
  <si>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</si>
  <si>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</si>
  <si>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</si>
  <si>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</si>
  <si>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</si>
  <si>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</si>
  <si>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</si>
  <si>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</si>
  <si>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</si>
  <si>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</si>
  <si>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</si>
  <si>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</si>
  <si>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</si>
  <si>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</si>
  <si>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</si>
  <si>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</si>
  <si>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</si>
  <si>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</si>
  <si>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</si>
  <si>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</si>
  <si>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</si>
  <si>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</si>
  <si>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</si>
  <si>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</si>
  <si>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</si>
  <si>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</si>
  <si>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</si>
  <si>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</si>
  <si>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</si>
  <si>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</si>
  <si>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</si>
  <si>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</si>
  <si>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</si>
  <si>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</si>
  <si>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</si>
  <si>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</si>
  <si>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</si>
  <si>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</si>
  <si>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</si>
  <si>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</si>
  <si>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</si>
  <si>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</si>
  <si>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</si>
  <si>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</si>
  <si>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</si>
  <si>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</si>
  <si>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</si>
  <si>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</si>
  <si>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</si>
  <si>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</si>
  <si>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</si>
  <si>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</si>
  <si>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</si>
  <si>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</si>
  <si>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</si>
  <si>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</si>
  <si>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</si>
  <si>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</si>
  <si>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</si>
  <si>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</si>
  <si>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</si>
  <si>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</si>
  <si>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</si>
  <si>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</si>
  <si>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</si>
  <si>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</si>
  <si>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</si>
  <si>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</si>
  <si>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</si>
  <si>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</si>
  <si>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</si>
  <si>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</si>
  <si>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</si>
  <si>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</si>
  <si>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</si>
  <si>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</si>
  <si>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</si>
  <si>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</si>
  <si>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</si>
  <si>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</si>
  <si>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</si>
  <si>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</si>
  <si>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Restored by PG</t>
  </si>
  <si>
    <t xml:space="preserve"> PCM-20250215-00000830 </t>
  </si>
  <si>
    <t>LTE site still down and  site located in aramco area access issue need special permission</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</si>
  <si>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</si>
  <si>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</si>
  <si>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</si>
  <si>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</si>
  <si>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</si>
  <si>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</si>
  <si>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</si>
  <si>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</si>
  <si>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</si>
  <si>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</si>
  <si>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</si>
  <si>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</si>
  <si>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</si>
  <si>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PCM-20251122-00001548</t>
  </si>
  <si>
    <t>site under night access due to Site located in deep desert &amp; dangerous area	and team will check by morning // team suspected at site, repeater site and coverage issue</t>
  </si>
  <si>
    <t>PCM-20251123-00000415</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</si>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</sst>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tabSelected="1" workbookViewId="0">
      <selection activeCell="K5" sqref="K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321.3720071759235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1.4877546294883359E-2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45984.32043310185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45984.32043310185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45984.32043310185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45984.32043310185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45984.32043310185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45984.32043310185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45984.32043310185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45984.32043310185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45984.32043310185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45984.32043310185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45984.32043310185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45984.32043310185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45984.32043310185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45984.32043310185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45984.32043310185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45984.32043310185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45984.32043310185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45984.32043310185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45984.32043310185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45984.32043310185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45984.32043310185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45984.32043310185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45984.32043310185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45984.32043310185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45984.32043310185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45984.32043310185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45984.32043310185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45984.32043310185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45984.32043310185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45984.32043310185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45984.32043310185</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45984.32043310185</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CA74029C-CAC7-43B6-A1CD-0D87A3118E4B}"/>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159.32059537037276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61" t="s">
        <v>11598</v>
      </c>
      <c r="E4" s="102" t="s">
        <v>39021</v>
      </c>
      <c r="F4" s="103">
        <v>45984.251516203702</v>
      </c>
      <c r="G4" s="104">
        <f ca="1">IFERROR(NOW()-F4,"-")</f>
        <v>6.8916898148017935E-2</v>
      </c>
      <c r="H4" s="103">
        <v>45984.245509259257</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45984.32043310185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45984.32043310185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45984.32043310185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45984.32043310185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45984.32043310185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45984.32043310185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45984.32043310185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45984.32043310185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45984.32043310185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45984.32043310185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45984.32043310185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45984.32043310185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45984.32043310185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45984.32043310185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45984.32043310185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45984.320433333334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45984.320433333334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45984.320433333334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45984.320433333334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45984.320433333334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45984.320433333334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45984.320433333334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45984.320433333334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45984.320433333334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45984.320433333334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45984.320433333334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45984.320433333334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45984.320433333334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45984.320433333334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45984.320433333334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45984.320433333334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45984.320433333334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45984.320433333334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45984.320433333334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45984.320433333334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45984.320433333334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45984.320433333334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45984.320433333334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45984.320433333334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45984.320433333334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45984.320433333334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45984.320433333334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45984.320433333334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45984.320433333334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45984.320433333334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45984.320433333334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45984.320433333334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45984.320433333334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45984.320433333334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45984.320433333334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45984.320433333334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45984.320433333334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45984.320433333334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45984.320433333334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45984.320433333334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45984.320433333334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45984.320433333334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45984.320433333334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45984.320433333334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45984.320433333334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45984.320433333334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45984.320433333334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45984.320433333334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45984.320433333334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45984.320433333334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45984.320433333334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45984.320433333334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45984.320433333334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45984.320433333334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45984.320433333334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45984.320433333334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45984.320433333334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45984.320433333334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45984.320433333334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45984.320433333334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45984.320433333334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45984.320433333334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45984.320433333334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45984.320433333334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45984.320433333334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45984.320433333334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45984.320433333334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45984.320433333334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45984.320433333334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45984.320433333334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45984.320433333334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45984.320433333334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45984.320433333334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45984.320433333334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45984.320433333334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45984.320433333334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45984.320433333334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45984.320433333334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45984.320433333334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45984.320433333334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45984.320433333334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45984.320433333334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45984.320433333334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45984.320433333334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45984.320433333334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45984.320433333334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45984.320433333334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45984.320433333334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45984.320433333334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45984.320433333334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45984.320433333334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45984.320433333334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45984.320433333334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45984.320433333334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45984.320433333334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45984.320433333334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45984.320433333334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45984.320433333334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45984.320433333334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45984.320433333334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45984.320433333334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45984.320433333334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45984.320433333334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45984.320433333334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45984.320433333334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45984.320433333334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45984.320433333334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45984.320433333334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45984.320433333334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45984.320433333334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45984.320433333334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45984.320433333334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45984.320433333334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45984.320433333334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45984.320433333334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45984.320433333334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45984.320433333334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45984.320433333334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45984.320433333334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45984.320433333334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45984.320433333334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45984.320433333334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45984.320433333334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45984.320433333334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45984.320433333334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45984.320433333334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45984.320433333334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45984.320433333334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45984.320433333334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45984.320433333334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45984.320433333334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45984.320433333334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45984.320433333334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45984.320433333334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45984.320433333334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45984.320433333334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45984.320433333334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45984.320433333334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45984.320433333334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45984.320433333334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45984.320433333334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45984.320433333334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45984.320433333334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45984.320433333334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45984.320433333334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45984.320433333334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45984.320433333334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45984.320433333334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45984.320433333334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45984.320433333334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45984.320433333334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45984.320433333334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45984.320433333334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45984.320433333334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45984.320433333334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45984.320433333334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45984.320433333334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45984.320433333334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45984.320433333334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45984.320433333334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45984.320433333334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45984.320433333334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45984.320433333334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45984.320433333334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45984.320433333334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45984.320433333334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45984.320433333334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45984.320433333334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45984.320433333334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45984.320433333334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45984.320433333334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45984.320433333334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45984.320433333334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45984.320433333334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45984.320433333334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45984.320433333334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45984.320433333334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45984.320433333334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45984.320433333334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45984.320433333334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45984.320433333334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45984.320433333334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45984.320433333334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45984.320433333334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45984.320433333334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45984.320433333334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45984.320433333334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45984.320433333334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45984.320433333334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45984.320433333334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45984.320433333334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45984.320433333334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45984.320433333334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45984.320433333334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45984.320433333334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45984.320433333334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45984.320433333334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45984.320433333334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45984.320433333334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45984.320433333334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45984.320433333334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45984.320433333334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45984.320433333334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45984.320433333334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45984.320433333334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45984.320433333334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45984.320433333334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45984.320433333334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45984.320433333334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45984.320433333334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45984.320433333334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45984.320433333334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45984.320433333334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45984.320433333334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45984.320433333334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45984.320433333334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45984.320433333334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45984.320433333334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45984.320433333334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45984.320433333334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45984.320433333334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45984.320433333334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45984.320433333334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45984.320433333334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45984.320433333334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45984.320433333334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45984.320433333334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45984.320433333334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45984.320433333334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45984.320433333334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45984.320433333334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45984.320433333334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45984.320433333334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45984.320433333334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45984.320433333334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45984.320433333334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45984.320433333334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45984.320433333334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45984.320433333334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45984.320433333334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45984.320433333334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45984.320433333334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45984.320433333334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45984.320433333334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45984.320433333334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45984.320433333334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45984.320433333334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45984.320433333334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45984.320433333334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45984.320433333334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45984.320433333334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45984.320433333334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45984.320433333334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45984.320433333334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45984.320433333334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45984.320433333334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45984.320433333334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45984.320433333334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45984.320433333334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45984.320433333334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45984.320433333334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45984.320433333334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45984.320433333334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45984.320433333334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45984.320433333334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45984.320433333334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45984.320433333334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45984.320433333334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45984.320433333334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45984.320433333334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45984.320433333334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45984.320433333334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45984.320433333334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45984.320433333334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45984.320433333334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45984.320433333334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45984.320433333334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45984.320433333334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45984.320433333334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45984.320433333334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45984.320433333334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45984.320433333334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45984.320433333334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45984.320433333334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45984.320433333334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45984.320433333334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45984.320433333334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45984.320433333334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45984.320433333334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45984.320433333334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45984.320433333334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45984.320433333334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45984.320433333334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45984.320433333334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45984.320433333334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45984.320433333334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45984.320433333334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45984.320433333334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45984.320433333334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45984.320433333334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45984.320433333334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45984.320433333334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45984.320433333334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45984.320433333334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45984.320433333334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45984.320433333334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45984.320433333334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45984.320433333334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45984.320433333334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45984.320433333334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45984.320433333334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45984.320433333334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45984.320433333334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45984.320433333334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45984.320433333334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45984.320433333334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45984.320433333334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45984.320433333334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45984.320433333334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45984.320433333334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45984.320433333334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45984.320433333334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45984.320433333334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45984.320433333334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45984.320433333334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45984.320433333334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45984.320433333334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45984.320433333334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45984.320433333334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45984.320433333334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45984.320433333334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45984.320433333334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45984.320433333334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45984.320433333334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45984.320433333334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45984.320433333334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45984.320433333334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45984.320433333334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45984.320433333334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45984.320433333334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45984.320433333334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45984.320433333334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45984.320433333334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45984.320433333334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45984.320433333334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45984.320433333334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45984.320433333334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45984.320433333334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45984.320433333334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45984.320433333334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45984.320433333334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45984.320433333334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45984.320433333334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45984.320433333334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45984.320433333334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45984.320433333334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45984.320433333334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45984.320433333334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45984.320433333334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45984.320433333334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45984.320433333334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45984.320433333334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45984.320433333334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45984.320433333334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45984.320433333334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45984.320433333334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45984.320433333334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45984.320433333334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45984.320433333334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45984.320433333334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45984.320433333334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45984.320433333334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45984.320433333334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45984.320433333334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45984.320433333334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45984.320433333334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45984.320433333334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45984.320433333334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45984.320433333334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45984.320433333334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45984.320433333334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45984.320433333334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45984.320433333334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45984.320433333334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45984.320433333334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45984.320433333334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45984.320433333334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45984.320433333334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45984.320433333334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45984.320433333334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45984.320433333334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45984.320433333334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45984.320433333334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45984.320433333334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45984.320433333334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45984.320433333334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45984.320433333334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45984.320433333334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45984.320433333334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45984.320433333334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45984.320433333334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45984.320433333334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45984.320433333334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45984.320433333334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45984.320433333334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45984.320433333334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45984.320433333334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45984.320433333334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45984.320433333334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45984.320433333334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45984.320433333334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45984.320433333334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45984.320433333334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45984.320433333334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45984.320433333334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45984.320433333334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45984.320433333334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45984.320433333334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45984.320433333334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45984.320433333334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45984.320433333334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45984.320433333334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45984.320433333334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45984.320433333334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45984.320433333334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45984.320433333334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45984.320433333334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45984.320433333334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45984.320433333334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45984.320433333334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45984.320433333334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45984.320433333334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45984.320433333334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45984.320433333334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45984.320433333334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45984.320433333334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45984.320433333334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45984.320433333334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45984.320433333334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45984.320433333334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45984.320433333334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45984.320433333334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45984.320433333334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45984.320433333334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45984.320433333334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45984.320433333334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45984.320433333334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45984.320433333334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45984.320433333334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45984.320433333334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45984.320433333334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45984.320433333334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45984.320433333334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45984.320433333334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45984.320433333334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45984.320433333334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45984.320433333334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45984.320433333334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45984.320433333334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45984.320433333334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45984.320433333334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45984.320433333334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45984.320433333334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45984.320433333334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45984.320433333334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45984.320433333334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45984.320433333334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45984.320433333334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45984.320433333334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45984.320433333334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45984.320433333334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45984.320433333334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45984.320433333334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45984.320433333334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45984.320433333334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45984.320433333334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45984.320433333334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45984.320433333334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45984.320433333334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45984.320433333334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45984.320433333334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45984.320433333334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45984.320433333334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45984.320433333334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45984.320433333334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45984.320433333334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45984.320433333334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45984.320433333334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45984.320433333334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45984.320433333334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45984.320433333334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45984.320433333334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45984.320433333334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45984.320433333334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45984.320433333334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45984.320433333334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45984.320433333334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45984.320433333334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45984.320433333334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45984.320433333334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45984.320433333334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45984.320433333334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45984.320433333334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45984.320433333334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45984.320433333334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45984.320433333334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45984.320433333334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45984.320433333334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45984.320433333334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45984.320433333334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45984.320433333334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45984.320433333334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45984.320433333334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45984.320433333334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45984.320433333334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45984.320433333334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45984.320433333334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45984.320433333334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45984.320433333334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45984.320433333334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45984.320433333334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45984.320433333334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45984.320433333334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45984.320433333334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45984.320433333334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45984.320433333334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45984.320433333334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45984.320433333334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45984.320433333334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45984.320433333334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45984.320433333334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45984.320433333334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45984.320433333334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45984.320433333334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45984.320433333334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45984.320433333334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45984.320433333334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45984.320433333334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45984.320433333334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45984.320433333334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45984.320433333334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45984.320433333334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45984.320433333334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45984.320433333334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45984.320433333334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45984.320433333334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45984.320433333334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45984.320433333334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45984.320433333334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45984.320433333334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45984.320433333334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45984.320433333334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45984.320433333334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45984.320433333334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45984.320433333334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45984.320433333334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45984.320433333334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45984.320433333334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45984.320433333334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45984.320433333334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45984.320433333334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45984.320433333334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45984.320433333334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45984.320433333334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45984.320433333334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45984.320433333334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45984.320433333334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45984.320433333334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45984.320433333334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45984.320433333334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45984.320433333334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45984.320433333334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45984.320433333334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45984.320433333334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45984.320433333334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45984.320433333334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45984.320433333334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45984.320433333334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45984.320433333334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45984.320433333334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45984.320433333334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45984.320433333334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45984.320433333334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45984.320433333334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45984.320433333334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45984.320433333334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45984.320433333334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45984.320433333334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45984.320433333334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45984.320433333334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45984.320433333334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45984.320433333334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45984.320433333334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45984.320433333334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45984.320433333334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45984.320433333334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45984.320433333334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45984.320433333334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45984.320433333334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45984.320433333334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45984.320433333334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45984.320433333334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45984.320433333334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45984.320433333334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45984.320433333334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45984.320433333334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45984.320433333334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45984.320433333334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45984.320433333334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45984.320433333334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45984.320433333334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45984.320433333334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45984.320433333334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45984.320433333334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45984.320433333334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45984.320433333334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45984.320433333334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45984.320433333334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45984.320433333334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45984.320433333334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45984.320433333334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45984.320433333334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45984.320433333334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45984.320433333334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45984.320433333334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45984.320433333334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45984.320433333334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45984.320433333334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45984.320433333334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45984.320433333334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45984.320433333334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45984.320433333334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45984.320433333334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45984.320433333334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45984.320433333334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45984.320433333334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45984.320433333334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45984.320433564812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45984.320433564812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45984.320433564812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45984.320433564812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45984.320433564812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45984.320433564812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45984.320433564812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45984.320433564812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45984.320433564812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45984.320433564812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45984.320433564812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45984.320433564812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45984.320433564812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45984.320433564812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45984.320433564812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45984.320433564812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45984.320433564812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45984.320433564812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45984.320433564812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45984.320433564812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45984.320433564812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45984.320433564812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45984.320433564812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45984.320433564812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45984.320433564812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45984.320433564812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45984.320433564812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45984.320433564812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45984.320433564812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45984.320433564812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45984.320433564812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45984.320433564812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45984.320433564812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45984.320433564812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45984.320433564812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45984.320433564812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45984.320433564812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45984.320433564812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45984.320433564812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45984.320433564812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45984.320433564812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45984.320433564812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45984.320433564812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45984.320433564812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45984.320433564812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45984.320433564812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45984.320433564812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45984.320433564812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45984.320433564812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45984.320433564812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45984.320433564812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45984.320433564812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45984.320433564812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45984.320433564812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45984.320433564812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45984.320433564812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45984.320433564812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45984.320433564812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45984.320433564812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45984.320433564812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45984.320433564812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45984.320433564812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45984.320433564812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45984.320433564812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45984.320433564812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45984.320433564812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45984.320433564812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45984.320433564812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45984.320433564812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45984.320433564812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45984.320433564812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45984.320433564812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45984.320433564812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45984.320433564812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45984.320433564812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45984.320433564812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45984.320433564812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45984.320433564812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45984.320433564812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45984.320433564812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45984.320433564812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45984.320433564812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45984.320433564812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45984.320433564812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45984.320433564812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45984.320433564812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45984.320433564812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45984.320433564812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45984.320433564812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45984.320433564812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45984.320433564812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45984.320433564812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45984.320433564812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45984.320433564812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45984.320433564812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45984.320433564812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45984.320433564812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45984.320433564812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45984.320433564812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45984.320433564812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45984.320433564812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45984.320433564812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45984.320433564812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45984.320433564812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45984.320433564812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45984.320433564812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45984.320433564812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45984.320433564812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45984.320433564812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45984.320433564812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45984.320433564812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45984.320433564812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45984.320433564812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45984.320433564812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45984.320433564812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45984.320433564812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45984.320433564812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45984.320433564812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45984.320433564812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45984.320433564812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45984.320433564812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45984.320433564812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45984.320433564812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45984.320433564812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45984.320433564812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45984.320433564812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45984.320433564812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45984.320433564812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45984.320433564812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45984.320433564812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45984.320433564812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45984.320433564812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45984.320433564812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45984.320433564812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45984.320433564812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45984.320433564812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45984.320433564812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45984.320433564812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45984.320433564812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45984.320433564812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45984.320433564812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45984.320433564812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45984.320433564812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45984.320433564812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45984.320433564812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45984.320433564812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45984.320433564812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45984.320433564812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45984.320433564812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45984.320433564812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45984.320433564812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45984.320433564812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45984.320433564812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45984.320433564812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45984.320433564812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45984.320433564812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45984.320433564812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45984.320433564812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45984.320433564812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45984.320433564812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45984.320433564812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45984.320433564812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45984.320433564812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45984.320433564812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45984.320433564812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45984.320433564812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45984.320433564812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45984.320433564812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45984.320433564812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45984.320433564812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45984.320433564812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45984.320433564812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45984.320433564812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45984.320433564812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45984.320433564812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45984.320433564812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45984.320433564812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45984.320433564812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45984.320433564812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45984.320433564812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45984.320433564812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45984.320433564812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45984.320433564812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45984.320433564812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45984.320433564812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45984.320433564812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45984.320433564812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45984.320433564812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45984.320433564812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45984.320433564812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45984.320433564812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45984.320433564812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45984.320433564812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45984.320433564812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45984.320433564812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45984.320433564812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45984.320433564812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45984.320433564812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45984.320433564812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45984.320433564812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45984.320433564812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45984.320433564812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45984.320433564812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45984.320433564812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45984.320433564812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45984.320433564812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45984.320433564812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45984.320433564812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45984.320433564812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45984.320433564812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45984.320433564812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45984.320433564812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45984.320433564812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45984.320433564812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45984.320433564812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45984.320433564812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45984.320433564812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45984.320433564812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45984.320433564812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45984.320433564812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45984.320433564812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45984.320433564812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45984.320433564812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45984.320433564812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45984.320433564812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45984.320433564812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45984.320433564812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45984.320433564812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45984.320433564812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45984.320433564812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45984.320433564812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45984.320433564812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45984.320433564812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45984.320433564812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45984.320433564812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45984.320433564812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45984.320433564812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45984.320433564812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45984.320433564812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45984.320433564812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45984.320433564812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45984.320433564812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45984.320433564812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45984.320433564812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45984.320433564812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45984.320433564812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45984.320433564812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45984.320433564812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45984.320433564812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45984.320433564812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45984.320433564812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45984.320433564812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45984.320433564812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45984.320433564812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45984.320433564812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45984.320433564812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45984.320433564812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45984.320433564812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45984.320433564812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45984.320433564812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45984.320433564812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45984.320433564812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45984.320433564812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45984.320433564812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45984.320433564812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45984.320433564812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45984.320433564812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45984.320433564812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45984.320433564812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45984.320433564812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45984.320433564812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45984.320433564812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45984.320433564812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45984.320433564812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45984.320433564812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45984.320433564812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45984.320433564812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45984.320433564812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45984.320433564812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45984.320433564812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45984.320433564812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45984.320433564812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45984.320433564812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45984.320433564812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45984.320433564812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45984.320433564812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45984.320433564812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45984.320433564812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45984.320433564812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45984.320433564812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45984.320433564812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45984.320433564812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45984.320433564812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45984.320433564812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45984.320433564812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45984.320433564812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45984.320433564812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45984.320433564812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45984.320433564812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45984.320433564812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45984.320433564812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45984.320433564812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45984.320433564812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45984.320433564812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45984.320433564812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45984.320433564812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45984.320433564812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45984.320433564812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45984.320433564812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45984.320433564812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45984.320433564812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45984.320433564812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45984.320433564812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45984.320433564812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45984.320433564812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45984.320433564812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45984.320433564812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45984.320433564812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45984.320433564812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45984.320433564812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45984.320433564812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45984.320433564812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45984.320433564812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45984.320433564812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45984.320433564812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45984.320433564812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45984.320433564812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45984.320433564812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45984.320433564812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45984.320433564812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45984.320433564812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45984.320433564812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45984.320433564812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45984.320433564812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45984.320433564812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45984.320433564812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45984.320433564812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45984.320433564812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45984.320433564812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45984.320433564812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45984.320433564812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45984.320433564812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45984.320433564812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45984.320433564812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45984.320433564812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45984.320433564812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45984.320433564812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45984.320433564812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45984.320433564812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45984.320433564812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45984.320433564812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45984.320433564812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45984.320433564812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45984.320433564812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45984.320433564812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45984.320433564812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45984.320433564812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45984.320433564812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45984.320433564812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45984.320433564812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45984.320433564812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45984.320433564812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45984.320433564812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45984.320433564812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45984.320433564812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45984.320433564812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45984.320433564812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45984.320433564812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45984.320433564812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45984.320433564812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45984.320433564812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45984.320433564812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45984.320433564812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45984.320433564812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45984.320433564812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45984.320433564812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45984.320433564812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45984.320433564812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45984.320433564812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45984.320433564812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45984.320433564812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45984.320433564812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45984.320433564812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45984.320433564812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45984.320433564812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45984.320433564812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45984.320433564812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45984.320433564812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45984.320433564812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45984.320433564812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45984.320433564812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45984.320433564812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45984.320433564812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45984.320433564812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45984.320433564812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45984.320433564812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45984.320433564812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45984.320433564812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45984.320433564812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45984.320433564812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45984.320433564812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45984.320433564812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45984.320433564812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45984.320433564812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45984.320433564812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45984.320433564812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45984.320433564812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45984.320433564812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45984.320433564812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45984.320433564812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45984.320433564812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45984.320433564812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45984.320433564812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45984.320433564812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45984.320433564812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45984.320433564812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45984.320433564812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45984.320433564812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45984.320433564812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45984.320433564812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45984.320433564812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45984.320433564812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45984.320433564812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45984.320433564812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45984.320433564812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45984.320433564812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45984.320433564812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45984.320433564812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45984.320433564812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45984.320433564812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45984.320433564812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45984.320433564812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45984.320433564812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45984.320433564812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45984.320433564812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45984.320433564812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45984.320433564812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45984.320433564812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45984.320433564812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45984.320433564812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45984.320433564812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45984.320433564812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45984.320433564812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45984.320433564812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45984.320433564812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45984.320433564812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45984.320433564812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45984.320433564812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45984.320433564812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45984.320433564812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45984.320433564812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45984.320433564812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45984.320433564812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45984.320433564812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45984.320433564812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45984.320433564812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45984.320433564812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45984.320433564812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45984.320433564812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45984.320433564812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45984.320433564812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45984.320433564812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45984.320433564812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45984.320433564812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45984.320433564812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45984.320433564812</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280.83971550925344</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38804</v>
      </c>
      <c r="E3" s="94" t="s">
        <v>39021</v>
      </c>
      <c r="F3" s="95"/>
      <c r="G3" s="96">
        <f ca="1">IFERROR(NOW()-F3,"")</f>
        <v>45984.32043310185</v>
      </c>
      <c r="H3" s="95">
        <v>45983.94866898148</v>
      </c>
      <c r="I3" s="113" t="str">
        <f>IFERROR(VLOOKUP(D3,DB!A:F,6,0),"")</f>
        <v>Sceco</v>
      </c>
      <c r="J3" s="113" t="str">
        <f>IFERROR(VLOOKUP(D3,DB!A:G,7,0),"")</f>
        <v>In progress</v>
      </c>
      <c r="K3" s="97" t="s">
        <v>39112</v>
      </c>
      <c r="L3" s="91" t="str">
        <f>IFERROR(VLOOKUP(D3,DB!A:I,9,0),"")</f>
        <v>Latis</v>
      </c>
    </row>
    <row r="4" spans="1:16" ht="15" customHeight="1">
      <c r="A4" s="113"/>
      <c r="B4" s="113" t="str">
        <f>IFERROR(VLOOKUP(D4,DB!A:K,11,0),"")</f>
        <v/>
      </c>
      <c r="C4" s="93"/>
      <c r="D4" s="91" t="s">
        <v>39113</v>
      </c>
      <c r="E4" s="94"/>
      <c r="F4" s="95"/>
      <c r="G4" s="96">
        <f ca="1">IFERROR(NOW()-F4,"")</f>
        <v>45984.32043310185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45984.32043310185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45984.32043310185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45984.32043310185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45984.32043310185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45984.32043310185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45984.32043310185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45984.32043310185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45984.32043310185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45984.32043310185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45984.32043310185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45984.32043310185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45984.32043310185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45984.32043310185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45984.32043310185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45984.32043310185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45984.32043310185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45984.32043310185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45984.32043310185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45984.32043310185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45984.32043310185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45984.32043310185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45984.32043310185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45984.32043310185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45984.32043310185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45984.32043310185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45984.32043310185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45984.32043310185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45984.32043310185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45984.32043310185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45984.32043310185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45984.32043310185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45984.32043310185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45984.32043310185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45984.32043310185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45984.32043310185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45984.32043310185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45984.32043310185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45984.32043310185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45984.32043310185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45984.32043310185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45984.32043310185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45984.32043310185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45984.32043310185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45984.32043310185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45984.32043310185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45984.32043310185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45984.32043310185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45984.32043310185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45984.32043310185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45984.32043310185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45984.32043310185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45984.32043310185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45984.32043310185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45984.32043310185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45984.32043310185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45984.32043310185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45984.32043310185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45984.32043310185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45984.32043310185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45984.32043310185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45984.32043310185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45984.32043310185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45984.32043310185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45984.32043310185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45984.32043310185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45984.32043310185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45984.32043310185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45984.32043310185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45984.32043310185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45984.32043310185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45984.32043310185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45984.32043310185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45984.32043310185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45984.32043310185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45984.32043310185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45984.32043310185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45984.32043310185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45984.32043310185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45984.32043310185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45984.32043310185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45984.32043310185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45984.32043310185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45984.32043310185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45984.32043310185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45984.32043310185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45984.32043310185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45984.32043310185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45984.32043310185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45984.32043310185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45984.32043310185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45984.32043310185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45984.32043310185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45984.32043310185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45984.32043310185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45984.32043310185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45984.32043310185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45984.32043310185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45984.32043310185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45984.32043310185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45984.32043310185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45984.32043310185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45984.32043310185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45984.32043310185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45984.32043310185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45984.32043310185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45984.32043310185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45984.32043310185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45984.32043310185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45984.32043310185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45984.32043310185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45984.32043310185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45984.32043310185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45984.32043310185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45984.32043310185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45984.32043310185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45984.32043310185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45984.32043310185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45984.32043310185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45984.32043310185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45984.32043310185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45984.32043310185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45984.32043310185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45984.32043310185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45984.32043310185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45984.32043310185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45984.32043310185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45984.32043310185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45984.32043310185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45984.32043310185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45984.32043310185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45984.32043310185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45984.32043310185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45984.32043310185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45984.32043310185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45984.32043310185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45984.32043310185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45984.32043310185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45984.32043310185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45984.32043310185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45984.32043310185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45984.32043310185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45984.32043310185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45984.32043310185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45984.32043310185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45984.32043310185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45984.32043310185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45984.32043310185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45984.32043310185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45984.32043310185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45984.32043310185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45984.32043310185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45984.32043310185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45984.32043310185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45984.32043310185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45984.32043310185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45984.32043310185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45984.32043310185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45984.32043310185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45984.32043310185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45984.32043310185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45984.32043310185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45984.32043310185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45984.32043310185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45984.32043310185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45984.32043310185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45984.32043310185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45984.32043310185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45984.32043310185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45984.32043310185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45984.32043310185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45984.32043310185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45984.32043310185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45984.32043310185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45984.32043310185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45984.32043310185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45984.32043310185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45984.32043310185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45984.32043310185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45984.32043310185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45984.32043310185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45984.32043310185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45984.32043310185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45984.32043310185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45984.32043310185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45984.32043310185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45984.32043310185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45984.32043310185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45984.32043310185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45984.32043310185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45984.32043310185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45984.32043310185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45984.32043310185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45984.32043310185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45984.32043310185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45984.32043310185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45984.32043310185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45984.32043310185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45984.32043310185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45984.32043310185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45984.32043310185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45984.32043310185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45984.32043310185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45984.32043310185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45984.32043310185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45984.32043310185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45984.32043310185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45984.32043310185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45984.32043310185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45984.32043310185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45984.32043310185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45984.32043310185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45984.32043310185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45984.32043310185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45984.32043310185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45984.32043310185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45984.32043310185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45984.32043310185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45984.32043310185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45984.32043310185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45984.32043310185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45984.32043310185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45984.32043310185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45984.32043310185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45984.32043310185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45984.32043310185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45984.32043310185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45984.32043310185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45984.32043310185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45984.32043310185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45984.32043310185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45984.32043310185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45984.32043310185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45984.32043310185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45984.32043310185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45984.32043310185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45984.32043310185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45984.32043310185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45984.32043310185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45984.32043310185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45984.32043310185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45984.32043310185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45984.32043310185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45984.32043310185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45984.32043310185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45984.32043310185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45984.32043310185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45984.32043310185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45984.32043310185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45984.32043310185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45984.32043310185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45984.32043310185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45984.32043310185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45984.32043310185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45984.32043310185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45984.32043310185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45984.32043310185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45984.32043310185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45984.32043310185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45984.32043310185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45984.32043310185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45984.32043310185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45984.32043310185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45984.32043310185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45984.32043310185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45984.32043310185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45984.32043310185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45984.32043310185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45984.32043310185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45984.32043310185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45984.32043310185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45984.32043310185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45984.32043310185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45984.32043310185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45984.32043310185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45984.32043310185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45984.32043310185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45984.32043310185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45984.32043310185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45984.32043310185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45984.32043310185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45984.32043310185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45984.32043310185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45984.32043310185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45984.32043310185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45984.32043310185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45984.32043310185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45984.32043310185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45984.32043310185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45984.32043310185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45984.32043310185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45984.32043310185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45984.32043310185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45984.32043310185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45984.32043310185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45984.32043310185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45984.32043310185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45984.32043310185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45984.32043310185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45984.32043310185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45984.32043310185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45984.32043310185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45984.32043310185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45984.32043310185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45984.32043310185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45984.32043310185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45984.32043310185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45984.32043310185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45984.32043310185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45984.32043310185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45984.32043310185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45984.32043310185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45984.32043310185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45984.32043310185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45984.32043310185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45984.32043310185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45984.32043310185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45984.32043310185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45984.32043310185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45984.32043310185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45984.32043310185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45984.32043310185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45984.32043310185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45984.32043310185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45984.32043310185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45984.32043310185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45984.32043310185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45984.32043310185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45984.32043310185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45984.32043310185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45984.32043310185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45984.32043310185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45984.32043310185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45984.32043310185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45984.32043310185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45984.32043310185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45984.32043310185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45984.32043310185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45984.32043310185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45984.32043310185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45984.32043310185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45984.32043310185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45984.32043310185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45984.32043310185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45984.32043310185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45984.32043310185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45984.32043310185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45984.32043310185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45984.32043310185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45984.32043310185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45984.32043310185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45984.32043310185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45984.32043310185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45984.32043310185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45984.32043310185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45984.32043310185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45984.32043310185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45984.32043310185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45984.32043310185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45984.32043310185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45984.32043310185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45984.32043310185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45984.32043310185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45984.32043310185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45984.32043310185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45984.32043310185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45984.32043310185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45984.32043310185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45984.32043310185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45984.32043310185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45984.32043310185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45984.32043310185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45984.32043310185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45984.32043310185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45984.32043310185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45984.32043310185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45984.32043310185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45984.32043310185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45984.32043310185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45984.32043310185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45984.32043310185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45984.32043310185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45984.32043310185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45984.32043310185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45984.32043310185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45984.32043310185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45984.32043310185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45984.32043310185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45984.32043310185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45984.32043310185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45984.32043310185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45984.32043310185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45984.32043310185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45984.32043310185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45984.32043310185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45984.32043310185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45984.32043310185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45984.32043310185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45984.32043310185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45984.32043310185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45984.32043310185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45984.32043310185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45984.32043310185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45984.32043310185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45984.32043310185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45984.32043310185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45984.32043310185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45984.32043310185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45984.32043310185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45984.32043310185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45984.32043310185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45984.32043310185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45984.32043310185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45984.32043310185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45984.32043310185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45984.32043310185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45984.32043310185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45984.32043310185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45984.32043310185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45984.32043310185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45984.32043310185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45984.32043310185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45984.32043310185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45984.32043310185</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K19" sqref="K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92.488373148145911</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39102</v>
      </c>
      <c r="F3" s="38">
        <v>45926.188877314817</v>
      </c>
      <c r="G3" s="108">
        <f t="shared" ref="G3" ca="1" si="0">IFERROR(NOW()-F3,"")</f>
        <v>58.131556018517585</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39102</v>
      </c>
      <c r="F4" s="110">
        <v>45948.661111111112</v>
      </c>
      <c r="G4" s="111">
        <f t="shared" ref="G4" ca="1" si="1">IFERROR(NOW()-F4,"")</f>
        <v>35.659322222221817</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6.8056298611118109</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2.9471344907360617</v>
      </c>
      <c r="H6" s="128">
        <v>45981.360798611109</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11">
        <f ca="1">IFERROR(NOW()-F7,"")</f>
        <v>45984.32043310185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45984.32043310185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45984.32043310185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45984.32043310185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45984.32043310185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45984.32043310185</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45984.32043310185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45984.32043310185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45984.32043310185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45984.32043310185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45984.32043310185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45984.32043310185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45984.32043310185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45984.32043310185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45984.32043310185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45984.32043310185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45984.32043310185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45984.32043310185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45984.32043310185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45984.32043310185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45984.32043310185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45984.32043310185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45984.32043310185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45984.32043310185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45984.32043310185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45984.32043310185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45984.32043310185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45984.32043310185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45984.32043310185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45984.32043310185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45984.32043310185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45984.32043310185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45984.32043310185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45984.32043310185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45984.32043310185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45984.32043310185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45984.32043310185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45984.32043310185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45984.32043310185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45984.32043310185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45984.32043310185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45984.32043310185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45984.32043310185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45984.32043310185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45984.32043310185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45984.32043310185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45984.32043310185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45984.32043310185</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45984.32043310185</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45984.32043310185</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45984.32043310185</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45984.32043310185</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45984.32043310185</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45984.32043310185</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45984.32043310185</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45984.32043310185</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45984.32043310185</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45984.32043310185</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45984.32043310185</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45984.32043310185</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45984.32043310185</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45984.32043310185</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45984.32043310185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45984.32043310185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45984.32043310185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45984.32043310185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45984.32043310185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45984.32043310185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45984.32043310185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45984.32043310185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45984.32043310185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45984.32043310185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45984.32043310185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45984.32043310185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45984.32043310185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45984.32043310185</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7"/>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2</v>
      </c>
      <c r="D2" s="151" t="s">
        <v>38968</v>
      </c>
      <c r="E2" s="109" t="s">
        <v>39021</v>
      </c>
      <c r="F2" s="121">
        <v>45983.943680555552</v>
      </c>
      <c r="G2" s="104">
        <f t="shared" ref="G2:G8" ca="1" si="0">IFERROR(NOW()-F2,"-")</f>
        <v>0.37675277778180316</v>
      </c>
      <c r="H2" s="121">
        <v>45983.922696759262</v>
      </c>
      <c r="I2" s="119" t="str">
        <f>IFERROR(VLOOKUP(D2,DB!A:F,6,0),"")</f>
        <v>Generator-SG</v>
      </c>
      <c r="J2" s="119" t="str">
        <f>IFERROR(VLOOKUP(D2,DB!A:G,7,0),"")</f>
        <v>Vandalized</v>
      </c>
      <c r="K2" s="122" t="s">
        <v>39125</v>
      </c>
      <c r="L2" s="123" t="str">
        <f>IFERROR(VLOOKUP(D2,DB!A:I,9,0),"")</f>
        <v>Latis</v>
      </c>
    </row>
    <row r="3" spans="1:16382" ht="31.5" customHeight="1">
      <c r="A3" s="118" t="s">
        <v>39126</v>
      </c>
      <c r="B3" s="119" t="str">
        <f>IFERROR(VLOOKUP(D3,DB!A:K,11,0),"")</f>
        <v>R6</v>
      </c>
      <c r="C3" s="120">
        <v>1</v>
      </c>
      <c r="D3" s="119" t="s">
        <v>36459</v>
      </c>
      <c r="E3" s="109" t="s">
        <v>39021</v>
      </c>
      <c r="F3" s="121">
        <v>45984.268217592595</v>
      </c>
      <c r="G3" s="104">
        <f t="shared" ca="1" si="0"/>
        <v>5.2215740739484318E-2</v>
      </c>
      <c r="H3" s="121">
        <v>45984.262685185182</v>
      </c>
      <c r="I3" s="119" t="str">
        <f>IFERROR(VLOOKUP(D3,DB!A:F,6,0),"")</f>
        <v>SCECO</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45984.320433333334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45984.320433333334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45984.320433333334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45984.320433333334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45984.320433333334</v>
      </c>
      <c r="H8" s="121"/>
      <c r="I8" s="119" t="str">
        <f>IFERROR(VLOOKUP(D8,DB!A:F,6,0),"")</f>
        <v/>
      </c>
      <c r="J8" s="119" t="str">
        <f>IFERROR(VLOOKUP(D8,DB!A:G,7,0),"")</f>
        <v/>
      </c>
      <c r="K8" s="122"/>
      <c r="L8" s="123" t="str">
        <f>IFERROR(VLOOKUP(D8,DB!A:I,9,0),"")</f>
        <v/>
      </c>
    </row>
    <row r="9" spans="1:16382" ht="31.5" customHeight="1">
      <c r="A9" s="150"/>
      <c r="B9" s="151" t="str">
        <f>IFERROR(VLOOKUP(D9,DB!A:K,11,0),"")</f>
        <v/>
      </c>
      <c r="C9" s="152"/>
      <c r="D9" s="151"/>
      <c r="E9" s="109"/>
      <c r="F9" s="153"/>
      <c r="G9" s="75">
        <f ca="1">IFERROR(NOW()-F9,"-")</f>
        <v>45984.32043310185</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49"/>
      <c r="E10" s="109"/>
      <c r="F10" s="153"/>
      <c r="G10" s="75">
        <f ca="1">IFERROR(NOW()-F10,"-")</f>
        <v>45984.32043310185</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45984.32043310185</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45984.32043310185</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45984.32043310185</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45984.32043310185</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45984.32043310185</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45984.32043310185</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49"/>
      <c r="E17" s="109"/>
      <c r="F17" s="153"/>
      <c r="G17" s="75">
        <f ca="1">IFERROR(NOW()-F17,"-")</f>
        <v>45984.32043310185</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45984.32043310185</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45984.32043310185</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45984.32043310185</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45984.32043310185</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45984.32043310185</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45984.32043310185</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49"/>
      <c r="E24" s="109"/>
      <c r="F24" s="153"/>
      <c r="G24" s="75">
        <f ca="1">IFERROR(NOW()-F24,"-")</f>
        <v>45984.32043310185</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45984.32043310185</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45984.32043310185</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45984.32043310185</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45984.32043310185</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45984.32043310185</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45984.32043310185</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49"/>
      <c r="E31" s="109"/>
      <c r="F31" s="153"/>
      <c r="G31" s="75">
        <f ca="1">IFERROR(NOW()-F31,"-")</f>
        <v>45984.32043310185</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45984.32043310185</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45984.32043310185</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45984.32043310185</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45984.32043310185</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45984.32043310185</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45984.32043310185</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49"/>
      <c r="E38" s="109"/>
      <c r="F38" s="153"/>
      <c r="G38" s="75">
        <f ca="1">IFERROR(NOW()-F38,"-")</f>
        <v>45984.32043310185</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45984.32043310185</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45984.32043310185</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45984.32043310185</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45984.32043310185</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45984.32043310185</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45984.32043310185</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49"/>
      <c r="E45" s="109"/>
      <c r="F45" s="153"/>
      <c r="G45" s="75">
        <f ca="1">IFERROR(NOW()-F45,"-")</f>
        <v>45984.32043310185</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45984.32043310185</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45984.32043310185</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45984.32043310185</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45984.32043310185</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45984.32043310185</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45984.32043310185</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49"/>
      <c r="E52" s="109"/>
      <c r="F52" s="153"/>
      <c r="G52" s="75">
        <f ca="1">IFERROR(NOW()-F52,"-")</f>
        <v>45984.32043310185</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45984.32043310185</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45984.32043310185</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45984.32043310185</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45984.32043310185</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45984.32043310185</v>
      </c>
      <c r="H57" s="153"/>
      <c r="I57" s="151" t="str">
        <f>IFERROR(VLOOKUP(D57,DB!A:F,6,0),"")</f>
        <v/>
      </c>
      <c r="J57" s="151" t="str">
        <f>IFERROR(VLOOKUP(D57,DB!A:G,7,0),"")</f>
        <v/>
      </c>
      <c r="K57" s="154"/>
      <c r="L57" s="155" t="str">
        <f>IFERROR(VLOOKUP(D57,DB!A:I,9,0),"")</f>
        <v/>
      </c>
    </row>
  </sheetData>
  <dataValidations count="2">
    <dataValidation allowBlank="1" showInputMessage="1" showErrorMessage="1" sqref="E1" xr:uid="{9E1BC488-8814-4F8A-8DBE-742B3278AB71}"/>
    <dataValidation type="list" allowBlank="1" showInputMessage="1" showErrorMessage="1" sqref="E2:E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2025-11-23T04:43:26Z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