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042" documentId="13_ncr:1_{F6CB121F-512D-4AA6-A0C1-0FB36C537598}" xr6:coauthVersionLast="47" xr6:coauthVersionMax="47" xr10:uidLastSave="{61311D40-7E52-4C0D-9870-58646D051987}"/>
  <bookViews>
    <workbookView xWindow="-109" yWindow="-109" windowWidth="26301" windowHeight="14169" firstSheet="2"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15" i="5"/>
  <c r="B16"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B38" i="6"/>
  <c r="J38" i="6"/>
  <c r="L3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B3" i="4"/>
  <c r="B4" i="4"/>
  <c r="B5" i="4"/>
  <c r="B6" i="4"/>
  <c r="B7" i="4"/>
  <c r="B8" i="4"/>
  <c r="B9" i="4"/>
  <c r="B10"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<sst xmlns="http://schemas.openxmlformats.org/spreadsheetml/2006/main" count="180282" uniqueCount="39126">
  <si>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</si>
  <si>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</si>
  <si>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</si>
  <si>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</si>
  <si>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</si>
  <si>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</si>
  <si>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</si>
  <si>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</si>
  <si>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</si>
  <si>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</si>
  <si>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</si>
  <si>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</si>
  <si>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</si>
  <si>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</si>
  <si>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</si>
  <si>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</si>
  <si>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</si>
  <si>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</si>
  <si>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</si>
  <si>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</si>
  <si>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</si>
  <si>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</si>
  <si>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</si>
  <si>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</si>
  <si>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</si>
  <si>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</si>
  <si>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</si>
  <si>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</si>
  <si>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</si>
  <si>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</si>
  <si>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</si>
  <si>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</si>
  <si>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</si>
  <si>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</si>
  <si>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</si>
  <si>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</si>
  <si>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</si>
  <si>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</si>
  <si>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</si>
  <si>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</si>
  <si>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</si>
  <si>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</si>
  <si>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</si>
  <si>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</si>
  <si>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</si>
  <si>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</si>
  <si>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</si>
  <si>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</si>
  <si>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</si>
  <si>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</si>
  <si>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</si>
  <si>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</si>
  <si>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</si>
  <si>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</si>
  <si>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</si>
  <si>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</si>
  <si>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</si>
  <si>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</si>
  <si>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</si>
  <si>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</si>
  <si>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</si>
  <si>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</si>
  <si>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</si>
  <si>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</si>
  <si>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</si>
  <si>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</si>
  <si>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</si>
  <si>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</si>
  <si>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</si>
  <si>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</si>
  <si>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</si>
  <si>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</si>
  <si>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</si>
  <si>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</si>
  <si>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</si>
  <si>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</si>
  <si>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</si>
  <si>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</si>
  <si>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</si>
  <si>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</si>
  <si>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</si>
  <si>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</si>
  <si>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</si>
  <si>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</si>
  <si>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</si>
  <si>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</si>
  <si>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</si>
  <si>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</si>
  <si>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</si>
  <si>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</si>
  <si>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</si>
  <si>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</si>
  <si>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</si>
  <si>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</si>
  <si>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</si>
  <si>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</si>
  <si>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</si>
  <si>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</si>
  <si>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</si>
  <si>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</si>
  <si>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</si>
  <si>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</si>
  <si>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</si>
  <si>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</si>
  <si>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</si>
  <si>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</si>
  <si>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</si>
  <si>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</si>
  <si>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</si>
  <si>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</si>
  <si>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</si>
  <si>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</si>
  <si>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</si>
  <si>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</si>
  <si>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</si>
  <si>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</si>
  <si>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</si>
  <si>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</si>
  <si>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</si>
  <si>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</si>
  <si>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</si>
  <si>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</si>
  <si>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</si>
  <si>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</si>
  <si>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</si>
  <si>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</si>
  <si>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</si>
  <si>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</si>
  <si>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</si>
  <si>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</si>
  <si>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</si>
  <si>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</si>
  <si>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</si>
  <si>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</si>
  <si>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</si>
  <si>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</si>
  <si>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</si>
  <si>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</si>
  <si>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</si>
  <si>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</si>
  <si>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</si>
  <si>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</si>
  <si>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</si>
  <si>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</si>
  <si>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</si>
  <si>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</si>
  <si>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</si>
  <si>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</si>
  <si>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</si>
  <si>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</si>
  <si>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</si>
  <si>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</si>
  <si>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</si>
  <si>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</si>
  <si>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</si>
  <si>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</si>
  <si>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</si>
  <si>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</si>
  <si>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</si>
  <si>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</si>
  <si>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</si>
  <si>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</si>
  <si>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</si>
  <si>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</si>
  <si>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</si>
  <si>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</si>
  <si>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</si>
  <si>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</si>
  <si>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</si>
  <si>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</si>
  <si>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</si>
  <si>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</si>
  <si>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</si>
  <si>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</si>
  <si>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</si>
  <si>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</si>
  <si>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</si>
  <si>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</si>
  <si>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</si>
  <si>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</si>
  <si>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</si>
  <si>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</si>
  <si>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</si>
  <si>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</si>
  <si>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</si>
  <si>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</si>
  <si>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</si>
  <si>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</si>
  <si>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</si>
  <si>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</si>
  <si>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</si>
  <si>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</si>
  <si>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</si>
  <si>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</si>
  <si>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</si>
  <si>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</si>
  <si>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</si>
  <si>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</si>
  <si>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</si>
  <si>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</si>
  <si>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</si>
  <si>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</si>
  <si>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</si>
  <si>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</si>
  <si>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</si>
  <si>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</si>
  <si>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</si>
  <si>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</si>
  <si>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</si>
  <si>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</si>
  <si>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</si>
  <si>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</si>
  <si>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</si>
  <si>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</si>
  <si>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</si>
  <si>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</si>
  <si>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</si>
  <si>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</si>
  <si>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</si>
  <si>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</si>
  <si>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</si>
  <si>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</si>
  <si>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</si>
  <si>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</si>
  <si>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</si>
  <si>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</si>
  <si>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</si>
  <si>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</si>
  <si>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</si>
  <si>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</si>
  <si>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</si>
  <si>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</si>
  <si>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</si>
  <si>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</si>
  <si>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</si>
  <si>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</si>
  <si>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</si>
  <si>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</si>
  <si>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</si>
  <si>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</si>
  <si>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</si>
  <si>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</si>
  <si>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</si>
  <si>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</si>
  <si>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</si>
  <si>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</si>
  <si>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</si>
  <si>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</si>
  <si>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</si>
  <si>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</si>
  <si>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</si>
  <si>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</si>
  <si>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</si>
  <si>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</si>
  <si>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</si>
  <si>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</si>
  <si>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</si>
  <si>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</si>
  <si>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</si>
  <si>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</si>
  <si>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</si>
  <si>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</si>
  <si>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</si>
  <si>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</si>
  <si>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</si>
  <si>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</si>
  <si>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</si>
  <si>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</si>
  <si>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</si>
  <si>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</si>
  <si>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</si>
  <si>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</si>
  <si>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</si>
  <si>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</si>
  <si>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</si>
  <si>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</si>
  <si>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</si>
  <si>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</si>
  <si>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</si>
  <si>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</si>
  <si>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</si>
  <si>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</si>
  <si>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</si>
  <si>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</si>
  <si>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</si>
  <si>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</si>
  <si>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</si>
  <si>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</si>
  <si>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</si>
  <si>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</si>
  <si>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</si>
  <si>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</si>
  <si>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</si>
  <si>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</si>
  <si>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</si>
  <si>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</si>
  <si>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</si>
  <si>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</si>
  <si>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</si>
  <si>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</si>
  <si>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</si>
  <si>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</si>
  <si>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</si>
  <si>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</si>
  <si>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</si>
  <si>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</si>
  <si>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</si>
  <si>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</si>
  <si>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</si>
  <si>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</si>
  <si>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</si>
  <si>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</si>
  <si>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</si>
  <si>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</si>
  <si>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</si>
  <si>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</si>
  <si>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</si>
  <si>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</si>
  <si>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</si>
  <si>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</si>
  <si>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</si>
  <si>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</si>
  <si>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</si>
  <si>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</si>
  <si>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</si>
  <si>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</si>
  <si>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</si>
  <si>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</si>
  <si>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</si>
  <si>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</si>
  <si>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</si>
  <si>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</si>
  <si>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</si>
  <si>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</si>
  <si>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</si>
  <si>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</si>
  <si>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</si>
  <si>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</si>
  <si>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</si>
  <si>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</si>
  <si>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</si>
  <si>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</si>
  <si>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</si>
  <si>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</si>
  <si>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</si>
  <si>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</si>
  <si>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</si>
  <si>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</si>
  <si>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</si>
  <si>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</si>
  <si>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</si>
  <si>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</si>
  <si>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</si>
  <si>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</si>
  <si>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</si>
  <si>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</si>
  <si>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</si>
  <si>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</si>
  <si>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</si>
  <si>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</si>
  <si>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</si>
  <si>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</si>
  <si>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</si>
  <si>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</si>
  <si>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</si>
  <si>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</si>
  <si>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</si>
  <si>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</si>
  <si>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</si>
  <si>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</si>
  <si>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</si>
  <si>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</si>
  <si>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</si>
  <si>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</si>
  <si>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</si>
  <si>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</si>
  <si>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</si>
  <si>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</si>
  <si>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</si>
  <si>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</si>
  <si>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</si>
  <si>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</si>
  <si>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</si>
  <si>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</si>
  <si>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</si>
  <si>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</si>
  <si>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</si>
  <si>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</si>
  <si>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</si>
  <si>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</si>
  <si>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</si>
  <si>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</si>
  <si>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</si>
  <si>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</si>
  <si>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</si>
  <si>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</si>
  <si>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</si>
  <si>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</si>
  <si>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</si>
  <si>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</si>
  <si>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</si>
  <si>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</si>
  <si>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</si>
  <si>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</si>
  <si>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</si>
  <si>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</si>
  <si>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</si>
  <si>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</si>
  <si>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</si>
  <si>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</si>
  <si>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</si>
  <si>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</si>
  <si>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</si>
  <si>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</si>
  <si>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</si>
  <si>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</si>
  <si>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</si>
  <si>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</si>
  <si>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</si>
  <si>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</si>
  <si>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</si>
  <si>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</si>
  <si>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</si>
  <si>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</si>
  <si>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</si>
  <si>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</si>
  <si>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</si>
  <si>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</si>
  <si>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</si>
  <si>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</si>
  <si>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</si>
  <si>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</si>
  <si>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</si>
  <si>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</si>
  <si>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</si>
  <si>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</si>
  <si>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</si>
  <si>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</si>
  <si>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</si>
  <si>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</si>
  <si>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</si>
  <si>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</si>
  <si>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</si>
  <si>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</si>
  <si>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</si>
  <si>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</si>
  <si>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</si>
  <si>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</si>
  <si>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</si>
  <si>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</si>
  <si>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</si>
  <si>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</si>
  <si>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</si>
  <si>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</si>
  <si>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</si>
  <si>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</si>
  <si>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</si>
  <si>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</si>
  <si>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</si>
  <si>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</si>
  <si>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</si>
  <si>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</si>
  <si>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</si>
  <si>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</si>
  <si>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</si>
  <si>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</si>
  <si>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</si>
  <si>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</si>
  <si>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</si>
  <si>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</si>
  <si>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</si>
  <si>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</si>
  <si>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</si>
  <si>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</si>
  <si>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</si>
  <si>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</si>
  <si>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</si>
  <si>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</si>
  <si>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</si>
  <si>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</si>
  <si>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</si>
  <si>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</si>
  <si>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</si>
  <si>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</si>
  <si>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</si>
  <si>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</si>
  <si>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</si>
  <si>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</si>
  <si>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</si>
  <si>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</si>
  <si>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</si>
  <si>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</si>
  <si>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</si>
  <si>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</si>
  <si>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</si>
  <si>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</si>
  <si>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</si>
  <si>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</si>
  <si>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</si>
  <si>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</si>
  <si>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</si>
  <si>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</si>
  <si>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</si>
  <si>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</si>
  <si>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</si>
  <si>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</si>
  <si>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</si>
  <si>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</si>
  <si>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</si>
  <si>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</si>
  <si>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</si>
  <si>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</si>
  <si>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</si>
  <si>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</si>
  <si>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</si>
  <si>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</si>
  <si>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</si>
  <si>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</si>
  <si>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</si>
  <si>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</si>
  <si>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</si>
  <si>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</si>
  <si>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</si>
  <si>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</si>
  <si>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</si>
  <si>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</si>
  <si>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</si>
  <si>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</si>
  <si>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</si>
  <si>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</si>
  <si>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</si>
  <si>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</si>
  <si>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</si>
  <si>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</si>
  <si>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</si>
  <si>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</si>
  <si>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</si>
  <si>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</si>
  <si>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</si>
  <si>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</si>
  <si>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</si>
  <si>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</si>
  <si>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</si>
  <si>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</si>
  <si>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</si>
  <si>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</si>
  <si>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</si>
  <si>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</si>
  <si>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</si>
  <si>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</si>
  <si>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</si>
  <si>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</si>
  <si>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</si>
  <si>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</si>
  <si>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</si>
  <si>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</si>
  <si>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</si>
  <si>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</si>
  <si>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</si>
  <si>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</si>
  <si>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</si>
  <si>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</si>
  <si>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</si>
  <si>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</si>
  <si>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</si>
  <si>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</si>
  <si>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</si>
  <si>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</si>
  <si>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</si>
  <si>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</si>
  <si>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</si>
  <si>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</si>
  <si>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</si>
  <si>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</si>
  <si>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</si>
  <si>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</si>
  <si>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</si>
  <si>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</si>
  <si>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</si>
  <si>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</si>
  <si>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</si>
  <si>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</si>
  <si>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</si>
  <si>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</si>
  <si>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</si>
  <si>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</si>
  <si>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</si>
  <si>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</si>
  <si>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</si>
  <si>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</si>
  <si>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</si>
  <si>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</si>
  <si>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</si>
  <si>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</si>
  <si>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</si>
  <si>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</si>
  <si>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</si>
  <si>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</si>
  <si>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</si>
  <si>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</si>
  <si>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</si>
  <si>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</si>
  <si>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</si>
  <si>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</si>
  <si>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</si>
  <si>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</si>
  <si>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</si>
  <si>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</si>
  <si>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</si>
  <si>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</si>
  <si>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</si>
  <si>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</si>
  <si>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</si>
  <si>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</si>
  <si>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</si>
  <si>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</si>
  <si>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</si>
  <si>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</si>
  <si>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</si>
  <si>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</si>
  <si>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</si>
  <si>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</si>
  <si>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</si>
  <si>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</si>
  <si>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</si>
  <si>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</si>
  <si>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</si>
  <si>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</si>
  <si>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</si>
  <si>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</si>
  <si>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</si>
  <si>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</si>
  <si>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</si>
  <si>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</si>
  <si>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</si>
  <si>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</si>
  <si>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</si>
  <si>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</si>
  <si>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</si>
  <si>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</si>
  <si>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</si>
  <si>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</si>
  <si>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</si>
  <si>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</si>
  <si>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</si>
  <si>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</si>
  <si>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</si>
  <si>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</si>
  <si>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</si>
  <si>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</si>
  <si>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</si>
  <si>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</si>
  <si>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</si>
  <si>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</si>
  <si>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</si>
  <si>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</si>
  <si>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</si>
  <si>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</si>
  <si>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</si>
  <si>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</si>
  <si>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</si>
  <si>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</si>
  <si>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</si>
  <si>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</si>
  <si>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</si>
  <si>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</si>
  <si>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</si>
  <si>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</si>
  <si>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</si>
  <si>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</si>
  <si>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</si>
  <si>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</si>
  <si>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</si>
  <si>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</si>
  <si>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</si>
  <si>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</si>
  <si>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</si>
  <si>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</si>
  <si>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</si>
  <si>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</si>
  <si>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</si>
  <si>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</si>
  <si>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</si>
  <si>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</si>
  <si>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</si>
  <si>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</si>
  <si>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</si>
  <si>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</si>
  <si>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</si>
  <si>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</si>
  <si>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</si>
  <si>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</si>
  <si>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</si>
  <si>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</si>
  <si>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</si>
  <si>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</si>
  <si>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</si>
  <si>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</si>
  <si>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</si>
  <si>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</si>
  <si>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</si>
  <si>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</si>
  <si>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</si>
  <si>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</si>
  <si>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</si>
  <si>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</si>
  <si>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</si>
  <si>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</si>
  <si>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</si>
  <si>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</si>
  <si>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</si>
  <si>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</si>
  <si>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</si>
  <si>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</si>
  <si>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</si>
  <si>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</si>
  <si>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</si>
  <si>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</si>
  <si>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</si>
  <si>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</si>
  <si>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</si>
  <si>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</si>
  <si>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</si>
  <si>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</si>
  <si>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</si>
  <si>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</si>
  <si>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</si>
  <si>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</si>
  <si>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</si>
  <si>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</si>
  <si>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</si>
  <si>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</si>
  <si>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</si>
  <si>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</si>
  <si>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</si>
  <si>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</si>
  <si>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</si>
  <si>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</si>
  <si>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</si>
  <si>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</si>
  <si>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</si>
  <si>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</si>
  <si>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</si>
  <si>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</si>
  <si>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</si>
  <si>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</si>
  <si>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</si>
  <si>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</si>
  <si>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</si>
  <si>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</si>
  <si>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</si>
  <si>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</si>
  <si>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</si>
  <si>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</si>
  <si>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</si>
  <si>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</si>
  <si>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</si>
  <si>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</si>
  <si>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</si>
  <si>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</si>
  <si>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</si>
  <si>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</si>
  <si>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</si>
  <si>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</si>
  <si>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</si>
  <si>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</si>
  <si>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</si>
  <si>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</si>
  <si>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</si>
  <si>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</si>
  <si>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</si>
  <si>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</si>
  <si>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</si>
  <si>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</si>
  <si>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</si>
  <si>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</si>
  <si>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</si>
  <si>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</si>
  <si>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</si>
  <si>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</si>
  <si>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</si>
  <si>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</si>
  <si>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</si>
  <si>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</si>
  <si>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</si>
  <si>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</si>
  <si>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</si>
  <si>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</si>
  <si>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</si>
  <si>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</si>
  <si>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</si>
  <si>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</si>
  <si>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</si>
  <si>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</si>
  <si>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</si>
  <si>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</si>
  <si>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</si>
  <si>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</si>
  <si>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</si>
  <si>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</si>
  <si>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</si>
  <si>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</si>
  <si>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</si>
  <si>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</si>
  <si>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</si>
  <si>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</si>
  <si>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</si>
  <si>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</si>
  <si>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</si>
  <si>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</si>
  <si>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</si>
  <si>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</si>
  <si>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</si>
  <si>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</si>
  <si>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</si>
  <si>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</si>
  <si>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</si>
  <si>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</si>
  <si>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</si>
  <si>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</si>
  <si>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</si>
  <si>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</si>
  <si>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</si>
  <si>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</si>
  <si>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</si>
  <si>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</si>
  <si>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</si>
  <si>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</si>
  <si>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</si>
  <si>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</si>
  <si>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</si>
  <si>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</si>
  <si>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</si>
  <si>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</si>
  <si>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</si>
  <si>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</si>
  <si>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</si>
  <si>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</si>
  <si>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</si>
  <si>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</si>
  <si>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</si>
  <si>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</si>
  <si>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</si>
  <si>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</si>
  <si>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</si>
  <si>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</si>
  <si>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</si>
  <si>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</si>
  <si>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</si>
  <si>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</si>
  <si>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</si>
  <si>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</si>
  <si>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</si>
  <si>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</si>
  <si>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</si>
  <si>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</si>
  <si>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</si>
  <si>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</si>
  <si>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</si>
  <si>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</si>
  <si>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</si>
  <si>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</si>
  <si>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</si>
  <si>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</si>
  <si>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</si>
  <si>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</si>
  <si>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</si>
  <si>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</si>
  <si>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</si>
  <si>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</si>
  <si>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</si>
  <si>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</si>
  <si>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</si>
  <si>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</si>
  <si>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</si>
  <si>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</si>
  <si>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</si>
  <si>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</si>
  <si>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</si>
  <si>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</si>
  <si>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</si>
  <si>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</si>
  <si>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</si>
  <si>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</si>
  <si>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</si>
  <si>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</si>
  <si>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</si>
  <si>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</si>
  <si>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</si>
  <si>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</si>
  <si>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</si>
  <si>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</si>
  <si>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</si>
  <si>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</si>
  <si>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</si>
  <si>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</si>
  <si>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</si>
  <si>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</si>
  <si>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</si>
  <si>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</si>
  <si>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</si>
  <si>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</si>
  <si>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</si>
  <si>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</si>
  <si>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</si>
  <si>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</si>
  <si>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</si>
  <si>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</si>
  <si>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</si>
  <si>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</si>
  <si>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</si>
  <si>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</si>
  <si>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</si>
  <si>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</si>
  <si>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</si>
  <si>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</si>
  <si>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</si>
  <si>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</si>
  <si>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</si>
  <si>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</si>
  <si>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</si>
  <si>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</si>
  <si>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</si>
  <si>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</si>
  <si>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</si>
  <si>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</si>
  <si>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</si>
  <si>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</si>
  <si>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</si>
  <si>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</si>
  <si>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</si>
  <si>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</si>
  <si>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</si>
  <si>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</si>
  <si>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</si>
  <si>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</si>
  <si>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</si>
  <si>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</si>
  <si>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</si>
  <si>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</si>
  <si>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</si>
  <si>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</si>
  <si>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</si>
  <si>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</si>
  <si>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</si>
  <si>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</si>
  <si>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</si>
  <si>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</si>
  <si>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</si>
  <si>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</si>
  <si>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</si>
  <si>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</si>
  <si>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</si>
  <si>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</si>
  <si>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</si>
  <si>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</si>
  <si>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</si>
  <si>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</si>
  <si>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</si>
  <si>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</si>
  <si>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</si>
  <si>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</si>
  <si>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</si>
  <si>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</si>
  <si>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</si>
  <si>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</si>
  <si>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</si>
  <si>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</si>
  <si>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</si>
  <si>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</si>
  <si>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</si>
  <si>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</si>
  <si>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</si>
  <si>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</si>
  <si>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</si>
  <si>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</si>
  <si>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</si>
  <si>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</si>
  <si>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</si>
  <si>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</si>
  <si>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</si>
  <si>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</si>
  <si>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</si>
  <si>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</si>
  <si>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</si>
  <si>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</si>
  <si>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</si>
  <si>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</si>
  <si>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</si>
  <si>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</si>
  <si>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</si>
  <si>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</si>
  <si>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</si>
  <si>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</si>
  <si>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</si>
  <si>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</si>
  <si>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</si>
  <si>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</si>
  <si>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</si>
  <si>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</si>
  <si>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</si>
  <si>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</si>
  <si>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</si>
  <si>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</si>
  <si>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</si>
  <si>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</si>
  <si>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</si>
  <si>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</si>
  <si>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</si>
  <si>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</si>
  <si>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</si>
  <si>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</si>
  <si>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</si>
  <si>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</si>
  <si>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</si>
  <si>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</si>
  <si>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</si>
  <si>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</si>
  <si>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</si>
  <si>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</si>
  <si>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</si>
  <si>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</si>
  <si>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</si>
  <si>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</si>
  <si>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</si>
  <si>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</si>
  <si>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</si>
  <si>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</si>
  <si>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</si>
  <si>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</si>
  <si>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</si>
  <si>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</si>
  <si>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</si>
  <si>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</si>
  <si>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</si>
  <si>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</si>
  <si>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</si>
  <si>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</si>
  <si>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</si>
  <si>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</si>
  <si>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</si>
  <si>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</si>
  <si>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</si>
  <si>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</si>
  <si>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</si>
  <si>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</si>
  <si>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</si>
  <si>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</si>
  <si>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</si>
  <si>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</si>
  <si>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</si>
  <si>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</si>
  <si>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</si>
  <si>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</si>
  <si>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</si>
  <si>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</si>
  <si>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</si>
  <si>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</si>
  <si>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</si>
  <si>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</si>
  <si>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</si>
  <si>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</si>
  <si>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</si>
  <si>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</si>
  <si>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</si>
  <si>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</si>
  <si>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</si>
  <si>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</si>
  <si>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</si>
  <si>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</si>
  <si>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</si>
  <si>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</si>
  <si>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</si>
  <si>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</si>
  <si>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</si>
  <si>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</si>
  <si>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</si>
  <si>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</si>
  <si>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</si>
  <si>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</si>
  <si>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</si>
  <si>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</si>
  <si>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</si>
  <si>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</si>
  <si>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</si>
  <si>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</si>
  <si>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</si>
  <si>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</si>
  <si>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</si>
  <si>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</si>
  <si>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</si>
  <si>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</si>
  <si>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</si>
  <si>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</si>
  <si>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</si>
  <si>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</si>
  <si>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</si>
  <si>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</si>
  <si>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</si>
  <si>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</si>
  <si>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</si>
  <si>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</si>
  <si>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</si>
  <si>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</si>
  <si>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</si>
  <si>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</si>
  <si>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</si>
  <si>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</si>
  <si>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</si>
  <si>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</si>
  <si>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</si>
  <si>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</si>
  <si>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</si>
  <si>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</si>
  <si>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</si>
  <si>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</si>
  <si>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</si>
  <si>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</si>
  <si>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</si>
  <si>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</si>
  <si>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</si>
  <si>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</si>
  <si>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</si>
  <si>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</si>
  <si>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</si>
  <si>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</si>
  <si>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</si>
  <si>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</si>
  <si>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</si>
  <si>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</si>
  <si>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</si>
  <si>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</si>
  <si>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</si>
  <si>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</si>
  <si>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</si>
  <si>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</si>
  <si>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</si>
  <si>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</si>
  <si>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</si>
  <si>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</si>
  <si>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</si>
  <si>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</si>
  <si>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</si>
  <si>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</si>
  <si>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</si>
  <si>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</si>
  <si>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</si>
  <si>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</si>
  <si>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</si>
  <si>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</si>
  <si>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</si>
  <si>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</si>
  <si>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</si>
  <si>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</si>
  <si>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</si>
  <si>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</si>
  <si>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</si>
  <si>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</si>
  <si>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</si>
  <si>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</si>
  <si>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</si>
  <si>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</si>
  <si>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</si>
  <si>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</si>
  <si>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</si>
  <si>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</si>
  <si>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</si>
  <si>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</si>
  <si>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</si>
  <si>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</si>
  <si>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</si>
  <si>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</si>
  <si>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</si>
  <si>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</si>
  <si>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</si>
  <si>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</si>
  <si>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</si>
  <si>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</si>
  <si>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</si>
  <si>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</si>
  <si>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</si>
  <si>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</si>
  <si>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</si>
  <si>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</si>
  <si>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</si>
  <si>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</si>
  <si>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</si>
  <si>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</si>
  <si>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</si>
  <si>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</si>
  <si>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</si>
  <si>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</si>
  <si>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</si>
  <si>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</si>
  <si>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</si>
  <si>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</si>
  <si>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</si>
  <si>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</si>
  <si>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</si>
  <si>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</si>
  <si>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</si>
  <si>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</si>
  <si>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</si>
  <si>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</si>
  <si>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</si>
  <si>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</si>
  <si>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</si>
  <si>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</si>
  <si>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</si>
  <si>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</si>
  <si>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</si>
  <si>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</si>
  <si>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</si>
  <si>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</si>
  <si>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</si>
  <si>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</si>
  <si>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</si>
  <si>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</si>
  <si>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</si>
  <si>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</si>
  <si>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</si>
  <si>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</si>
  <si>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</si>
  <si>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</si>
  <si>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</si>
  <si>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</si>
  <si>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</si>
  <si>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</si>
  <si>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</si>
  <si>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</si>
  <si>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</si>
  <si>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</si>
  <si>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</si>
  <si>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</si>
  <si>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</si>
  <si>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</si>
  <si>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</si>
  <si>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</si>
  <si>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</si>
  <si>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</si>
  <si>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</si>
  <si>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</si>
  <si>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</si>
  <si>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</si>
  <si>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</si>
  <si>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</si>
  <si>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</si>
  <si>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</si>
  <si>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</si>
  <si>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</si>
  <si>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</si>
  <si>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</si>
  <si>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</si>
  <si>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</si>
  <si>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</si>
  <si>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</si>
  <si>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</si>
  <si>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</si>
  <si>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</si>
  <si>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</si>
  <si>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</si>
  <si>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</si>
  <si>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</si>
  <si>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</si>
  <si>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</si>
  <si>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</si>
  <si>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</si>
  <si>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</si>
  <si>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</si>
  <si>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</si>
  <si>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</si>
  <si>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</si>
  <si>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</si>
  <si>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</si>
  <si>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</si>
  <si>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</si>
  <si>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</si>
  <si>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</si>
  <si>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</si>
  <si>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</si>
  <si>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</si>
  <si>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</si>
  <si>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</si>
  <si>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</si>
  <si>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</si>
  <si>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</si>
  <si>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</si>
  <si>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</si>
  <si>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</si>
  <si>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</si>
  <si>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</si>
  <si>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</si>
  <si>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</si>
  <si>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</si>
  <si>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</si>
  <si>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</si>
  <si>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</si>
  <si>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</si>
  <si>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</si>
  <si>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</si>
  <si>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</si>
  <si>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</si>
  <si>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</si>
  <si>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</si>
  <si>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</si>
  <si>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</si>
  <si>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</si>
  <si>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</si>
  <si>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</si>
  <si>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</si>
  <si>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</si>
  <si>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</si>
  <si>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</si>
  <si>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</si>
  <si>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</si>
  <si>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</si>
  <si>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</si>
  <si>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</si>
  <si>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</si>
  <si>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</si>
  <si>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</si>
  <si>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</si>
  <si>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</si>
  <si>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</si>
  <si>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</si>
  <si>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</si>
  <si>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</si>
  <si>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</si>
  <si>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</si>
  <si>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</si>
  <si>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</si>
  <si>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</si>
  <si>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</si>
  <si>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</si>
  <si>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</si>
  <si>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</si>
  <si>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</si>
  <si>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</si>
  <si>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</si>
  <si>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</si>
  <si>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</si>
  <si>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</si>
  <si>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</si>
  <si>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</si>
  <si>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</si>
  <si>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</si>
  <si>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</si>
  <si>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</si>
  <si>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</si>
  <si>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</si>
  <si>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</si>
  <si>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</si>
  <si>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</si>
  <si>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</si>
  <si>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</si>
  <si>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</si>
  <si>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</si>
  <si>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</si>
  <si>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</si>
  <si>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</si>
  <si>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</si>
  <si>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</si>
  <si>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</si>
  <si>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</si>
  <si>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</si>
  <si>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</si>
  <si>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</si>
  <si>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</si>
  <si>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</si>
  <si>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</si>
  <si>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</si>
  <si>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</si>
  <si>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</si>
  <si>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</si>
  <si>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</si>
  <si>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</si>
  <si>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</si>
  <si>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</si>
  <si>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</si>
  <si>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</si>
  <si>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</si>
  <si>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</si>
  <si>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</si>
  <si>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</si>
  <si>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</si>
  <si>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</si>
  <si>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</si>
  <si>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</si>
  <si>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</si>
  <si>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</si>
  <si>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</si>
  <si>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</si>
  <si>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</si>
  <si>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</si>
  <si>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</si>
  <si>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</si>
  <si>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</si>
  <si>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</si>
  <si>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</si>
  <si>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</si>
  <si>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</si>
  <si>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</si>
  <si>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</si>
  <si>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</si>
  <si>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</si>
  <si>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</si>
  <si>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</si>
  <si>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</si>
  <si>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</si>
  <si>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</si>
  <si>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</si>
  <si>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</si>
  <si>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</si>
  <si>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</si>
  <si>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</si>
  <si>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</si>
  <si>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</si>
  <si>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</si>
  <si>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</si>
  <si>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</si>
  <si>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</si>
  <si>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</si>
  <si>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</si>
  <si>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</si>
  <si>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</si>
  <si>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</si>
  <si>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</si>
  <si>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</si>
  <si>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</si>
  <si>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</si>
  <si>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</si>
  <si>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</si>
  <si>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</si>
  <si>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</si>
  <si>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</si>
  <si>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</si>
  <si>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</si>
  <si>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</si>
  <si>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</si>
  <si>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</si>
  <si>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</si>
  <si>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</si>
  <si>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</si>
  <si>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</si>
  <si>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</si>
  <si>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</si>
  <si>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</si>
  <si>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</si>
  <si>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</si>
  <si>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</si>
  <si>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</si>
  <si>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</si>
  <si>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</si>
  <si>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</si>
  <si>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</si>
  <si>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</si>
  <si>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</si>
  <si>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</si>
  <si>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</si>
  <si>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</si>
  <si>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</si>
  <si>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</si>
  <si>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</si>
  <si>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</si>
  <si>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</si>
  <si>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</si>
  <si>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</si>
  <si>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</si>
  <si>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</si>
  <si>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</si>
  <si>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</si>
  <si>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</si>
  <si>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</si>
  <si>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</si>
  <si>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</si>
  <si>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</si>
  <si>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</si>
  <si>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</si>
  <si>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</si>
  <si>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</si>
  <si>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</si>
  <si>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</si>
  <si>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</si>
  <si>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</si>
  <si>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</si>
  <si>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</si>
  <si>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</si>
  <si>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</si>
  <si>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</si>
  <si>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</si>
  <si>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</si>
  <si>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</si>
  <si>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</si>
  <si>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</si>
  <si>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</si>
  <si>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</si>
  <si>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</si>
  <si>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</si>
  <si>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</si>
  <si>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</si>
  <si>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</si>
  <si>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</si>
  <si>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</si>
  <si>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</si>
  <si>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</si>
  <si>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</si>
  <si>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</si>
  <si>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</si>
  <si>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</si>
  <si>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</si>
  <si>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</si>
  <si>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</si>
  <si>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</si>
  <si>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</si>
  <si>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</si>
  <si>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</si>
  <si>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</si>
  <si>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</si>
  <si>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</si>
  <si>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</si>
  <si>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</si>
  <si>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</si>
  <si>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</si>
  <si>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</si>
  <si>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</si>
  <si>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</si>
  <si>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</si>
  <si>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</si>
  <si>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</si>
  <si>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</si>
  <si>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</si>
  <si>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</si>
  <si>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</si>
  <si>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</si>
  <si>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</si>
  <si>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</si>
  <si>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</si>
  <si>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</si>
  <si>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</si>
  <si>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</si>
  <si>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</si>
  <si>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</si>
  <si>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</si>
  <si>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</si>
  <si>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</si>
  <si>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</si>
  <si>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</si>
  <si>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</si>
  <si>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</si>
  <si>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</si>
  <si>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</si>
  <si>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</si>
  <si>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</si>
  <si>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</si>
  <si>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</si>
  <si>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</si>
  <si>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</si>
  <si>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</si>
  <si>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</si>
  <si>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</si>
  <si>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</si>
  <si>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</si>
  <si>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</si>
  <si>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</si>
  <si>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</si>
  <si>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</si>
  <si>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</si>
  <si>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</si>
  <si>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</si>
  <si>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</si>
  <si>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</si>
  <si>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</si>
  <si>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</si>
  <si>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</si>
  <si>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</si>
  <si>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</si>
  <si>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</si>
  <si>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</si>
  <si>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</si>
  <si>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</si>
  <si>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</si>
  <si>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</si>
  <si>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</si>
  <si>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</si>
  <si>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</si>
  <si>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</si>
  <si>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</si>
  <si>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</si>
  <si>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</si>
  <si>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</si>
  <si>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</si>
  <si>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</si>
  <si>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</si>
  <si>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</si>
  <si>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</si>
  <si>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</si>
  <si>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</si>
  <si>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</si>
  <si>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</si>
  <si>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</si>
  <si>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</si>
  <si>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</si>
  <si>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</si>
  <si>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</si>
  <si>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</si>
  <si>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</si>
  <si>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</si>
  <si>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</si>
  <si>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</si>
  <si>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</si>
  <si>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</si>
  <si>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</si>
  <si>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</si>
  <si>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</si>
  <si>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</si>
  <si>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</si>
  <si>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</si>
  <si>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</si>
  <si>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</si>
  <si>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</si>
  <si>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</si>
  <si>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</si>
  <si>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</si>
  <si>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</si>
  <si>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</si>
  <si>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</si>
  <si>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</si>
  <si>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</si>
  <si>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</si>
  <si>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</si>
  <si>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</si>
  <si>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</si>
  <si>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</si>
  <si>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</si>
  <si>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</si>
  <si>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</si>
  <si>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</si>
  <si>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</si>
  <si>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</si>
  <si>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</si>
  <si>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</si>
  <si>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</si>
  <si>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</si>
  <si>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</si>
  <si>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</si>
  <si>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</si>
  <si>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</si>
  <si>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</si>
  <si>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</si>
  <si>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</si>
  <si>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</si>
  <si>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</si>
  <si>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</si>
  <si>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</si>
  <si>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</si>
  <si>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</si>
  <si>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</si>
  <si>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</si>
  <si>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</si>
  <si>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</si>
  <si>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</si>
  <si>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</si>
  <si>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</si>
  <si>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</si>
  <si>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</si>
  <si>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</si>
  <si>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</si>
  <si>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</si>
  <si>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</si>
  <si>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</si>
  <si>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</si>
  <si>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</si>
  <si>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</si>
  <si>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</si>
  <si>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</si>
  <si>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</si>
  <si>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</si>
  <si>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</si>
  <si>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</si>
  <si>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</si>
  <si>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</si>
  <si>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</si>
  <si>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</si>
  <si>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</si>
  <si>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</si>
  <si>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</si>
  <si>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</si>
  <si>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</si>
  <si>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</si>
  <si>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</si>
  <si>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</si>
  <si>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</si>
  <si>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</si>
  <si>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</si>
  <si>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</si>
  <si>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</si>
  <si>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</si>
  <si>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</si>
  <si>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</si>
  <si>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</si>
  <si>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</si>
  <si>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</si>
  <si>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</si>
  <si>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</si>
  <si>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</si>
  <si>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</si>
  <si>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</si>
  <si>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</si>
  <si>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</si>
  <si>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</si>
  <si>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</si>
  <si>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</si>
  <si>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</si>
  <si>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</si>
  <si>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</si>
  <si>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</si>
  <si>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</si>
  <si>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</si>
  <si>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</si>
  <si>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</si>
  <si>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</si>
  <si>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</si>
  <si>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</si>
  <si>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</si>
  <si>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</si>
  <si>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</si>
  <si>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</si>
  <si>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</si>
  <si>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</si>
  <si>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</si>
  <si>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</si>
  <si>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</si>
  <si>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</si>
  <si>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</si>
  <si>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</si>
  <si>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</si>
  <si>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</si>
  <si>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</si>
  <si>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</si>
  <si>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</si>
  <si>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</si>
  <si>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</si>
  <si>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</si>
  <si>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</si>
  <si>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</si>
  <si>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</si>
  <si>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</si>
  <si>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</si>
  <si>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</si>
  <si>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</si>
  <si>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</si>
  <si>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</si>
  <si>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</si>
  <si>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</si>
  <si>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</si>
  <si>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</si>
  <si>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</si>
  <si>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</si>
  <si>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</si>
  <si>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</si>
  <si>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</si>
  <si>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</si>
  <si>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</si>
  <si>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</si>
  <si>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</si>
  <si>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</si>
  <si>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</si>
  <si>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</si>
  <si>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</si>
  <si>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</si>
  <si>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</si>
  <si>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</si>
  <si>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</si>
  <si>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</si>
  <si>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</si>
  <si>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</si>
  <si>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</si>
  <si>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</si>
  <si>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</si>
  <si>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</si>
  <si>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</si>
  <si>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</si>
  <si>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</si>
  <si>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</si>
  <si>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</si>
  <si>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</si>
  <si>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</si>
  <si>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</si>
  <si>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</si>
  <si>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</si>
  <si>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</si>
  <si>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</si>
  <si>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</si>
  <si>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</si>
  <si>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</si>
  <si>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</si>
  <si>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</si>
  <si>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</si>
  <si>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</si>
  <si>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</si>
  <si>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</si>
  <si>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</si>
  <si>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</si>
  <si>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</si>
  <si>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</si>
  <si>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</si>
  <si>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</si>
  <si>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</si>
  <si>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</si>
  <si>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</si>
  <si>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</si>
  <si>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</si>
  <si>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</si>
  <si>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</si>
  <si>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</si>
  <si>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</si>
  <si>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</si>
  <si>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</si>
  <si>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</si>
  <si>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</si>
  <si>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</si>
  <si>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</si>
  <si>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</si>
  <si>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</si>
  <si>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</si>
  <si>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</si>
  <si>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</si>
  <si>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</si>
  <si>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</si>
  <si>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</si>
  <si>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</si>
  <si>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</si>
  <si>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</si>
  <si>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</si>
  <si>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</si>
  <si>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</si>
  <si>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</si>
  <si>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</si>
  <si>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</si>
  <si>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</si>
  <si>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</si>
  <si>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</si>
  <si>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</si>
  <si>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</si>
  <si>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</si>
  <si>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</si>
  <si>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</si>
  <si>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</si>
  <si>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</si>
  <si>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</si>
  <si>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</si>
  <si>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</si>
  <si>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</si>
  <si>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</si>
  <si>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</si>
  <si>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</si>
  <si>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</si>
  <si>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</si>
  <si>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</si>
  <si>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</si>
  <si>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</si>
  <si>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</si>
  <si>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</si>
  <si>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</si>
  <si>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</si>
  <si>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</si>
  <si>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</si>
  <si>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</si>
  <si>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</si>
  <si>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</si>
  <si>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</si>
  <si>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</si>
  <si>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</si>
  <si>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</si>
  <si>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</si>
  <si>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</si>
  <si>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</si>
  <si>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</si>
  <si>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</si>
  <si>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</si>
  <si>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</si>
  <si>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</si>
  <si>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</si>
  <si>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</si>
  <si>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</si>
  <si>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</si>
  <si>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</si>
  <si>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</si>
  <si>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</si>
  <si>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</si>
  <si>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</si>
  <si>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</si>
  <si>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</si>
  <si>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</si>
  <si>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</si>
  <si>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</si>
  <si>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</si>
  <si>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</si>
  <si>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</si>
  <si>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</si>
  <si>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</si>
  <si>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</si>
  <si>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</si>
  <si>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</si>
  <si>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</si>
  <si>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</si>
  <si>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</si>
  <si>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</si>
  <si>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</si>
  <si>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</si>
  <si>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</si>
  <si>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</si>
  <si>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</si>
  <si>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</si>
  <si>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</si>
  <si>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</si>
  <si>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</si>
  <si>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</si>
  <si>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</si>
  <si>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</si>
  <si>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</si>
  <si>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</si>
  <si>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</si>
  <si>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</si>
  <si>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</si>
  <si>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</si>
  <si>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</si>
  <si>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</si>
  <si>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</si>
  <si>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</si>
  <si>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</si>
  <si>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</si>
  <si>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</si>
  <si>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</si>
  <si>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</si>
  <si>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</si>
  <si>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</si>
  <si>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</si>
  <si>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</si>
  <si>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</si>
  <si>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</si>
  <si>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</si>
  <si>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</si>
  <si>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</si>
  <si>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</si>
  <si>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</si>
  <si>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</si>
  <si>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</si>
  <si>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</si>
  <si>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</si>
  <si>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</si>
  <si>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</si>
  <si>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</si>
  <si>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</si>
  <si>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</si>
  <si>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</si>
  <si>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</si>
  <si>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</si>
  <si>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</si>
  <si>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</si>
  <si>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</si>
  <si>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</si>
  <si>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</si>
  <si>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</si>
  <si>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</si>
  <si>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</si>
  <si>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</si>
  <si>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</si>
  <si>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</si>
  <si>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</si>
  <si>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</si>
  <si>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</si>
  <si>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</si>
  <si>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</si>
  <si>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</si>
  <si>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</si>
  <si>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</si>
  <si>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</si>
  <si>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</si>
  <si>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</si>
  <si>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</si>
  <si>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</si>
  <si>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</si>
  <si>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</si>
  <si>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</si>
  <si>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</si>
  <si>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</si>
  <si>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</si>
  <si>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</si>
  <si>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</si>
  <si>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</si>
  <si>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</si>
  <si>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</si>
  <si>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</si>
  <si>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</si>
  <si>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</si>
  <si>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</si>
  <si>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</si>
  <si>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</si>
  <si>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</si>
  <si>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</si>
  <si>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</si>
  <si>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</si>
  <si>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</si>
  <si>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</si>
  <si>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</si>
  <si>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</si>
  <si>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</si>
  <si>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</si>
  <si>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</si>
  <si>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</si>
  <si>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</si>
  <si>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</si>
  <si>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</si>
  <si>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</si>
  <si>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</si>
  <si>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</si>
  <si>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</si>
  <si>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</si>
  <si>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</si>
  <si>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</si>
  <si>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</si>
  <si>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</si>
  <si>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</si>
  <si>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</si>
  <si>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</si>
  <si>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</si>
  <si>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</si>
  <si>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</si>
  <si>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</si>
  <si>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</si>
  <si>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</si>
  <si>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</si>
  <si>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</si>
  <si>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</si>
  <si>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</si>
  <si>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</si>
  <si>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</si>
  <si>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</si>
  <si>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</si>
  <si>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</si>
  <si>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</si>
  <si>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</si>
  <si>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</si>
  <si>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</si>
  <si>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</si>
  <si>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</si>
  <si>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</si>
  <si>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</si>
  <si>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</si>
  <si>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</si>
  <si>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</si>
  <si>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</si>
  <si>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</si>
  <si>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</si>
  <si>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</si>
  <si>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</si>
  <si>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</si>
  <si>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</si>
  <si>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</si>
  <si>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</si>
  <si>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</si>
  <si>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</si>
  <si>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</si>
  <si>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</si>
  <si>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</si>
  <si>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</si>
  <si>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</si>
  <si>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</si>
  <si>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</si>
  <si>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</si>
  <si>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</si>
  <si>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</si>
  <si>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</si>
  <si>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</si>
  <si>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</si>
  <si>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</si>
  <si>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</si>
  <si>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</si>
  <si>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</si>
  <si>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</si>
  <si>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</si>
  <si>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</si>
  <si>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</si>
  <si>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</si>
  <si>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</si>
  <si>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</si>
  <si>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</si>
  <si>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</si>
  <si>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</si>
  <si>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</si>
  <si>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</si>
  <si>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</si>
  <si>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</si>
  <si>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</si>
  <si>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</si>
  <si>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</si>
  <si>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</si>
  <si>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</si>
  <si>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</si>
  <si>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</si>
  <si>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</si>
  <si>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</si>
  <si>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</si>
  <si>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</si>
  <si>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</si>
  <si>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</si>
  <si>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</si>
  <si>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</si>
  <si>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</si>
  <si>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</si>
  <si>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</si>
  <si>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</si>
  <si>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</si>
  <si>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</si>
  <si>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</si>
  <si>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</si>
  <si>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</si>
  <si>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</si>
  <si>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</si>
  <si>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</si>
  <si>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</si>
  <si>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</si>
  <si>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</si>
  <si>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</si>
  <si>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</si>
  <si>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</si>
  <si>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</si>
  <si>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</si>
  <si>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</si>
  <si>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</si>
  <si>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</si>
  <si>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</si>
  <si>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</si>
  <si>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</si>
  <si>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</si>
  <si>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</si>
  <si>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</si>
  <si>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</si>
  <si>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</si>
  <si>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</si>
  <si>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</si>
  <si>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</si>
  <si>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</si>
  <si>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</si>
  <si>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</si>
  <si>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</si>
  <si>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</si>
  <si>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</si>
  <si>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</si>
  <si>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</si>
  <si>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</si>
  <si>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</si>
  <si>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</si>
  <si>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</si>
  <si>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</si>
  <si>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</si>
  <si>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</si>
  <si>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</si>
  <si>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</si>
  <si>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</si>
  <si>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</si>
  <si>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</si>
  <si>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</si>
  <si>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</si>
  <si>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</si>
  <si>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</si>
  <si>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</si>
  <si>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</si>
  <si>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</si>
  <si>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</si>
  <si>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</si>
  <si>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</si>
  <si>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</si>
  <si>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</si>
  <si>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</si>
  <si>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</si>
  <si>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</si>
  <si>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</si>
  <si>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</si>
  <si>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</si>
  <si>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</si>
  <si>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</si>
  <si>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</si>
  <si>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</si>
  <si>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</si>
  <si>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</si>
  <si>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</si>
  <si>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</si>
  <si>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</si>
  <si>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</si>
  <si>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</si>
  <si>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</si>
  <si>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</si>
  <si>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</si>
  <si>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</si>
  <si>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</si>
  <si>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</si>
  <si>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</si>
  <si>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</si>
  <si>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</si>
  <si>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</si>
  <si>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</si>
  <si>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</si>
  <si>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</si>
  <si>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</si>
  <si>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</si>
  <si>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</si>
  <si>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</si>
  <si>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</si>
  <si>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</si>
  <si>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</si>
  <si>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</si>
  <si>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</si>
  <si>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</si>
  <si>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</si>
  <si>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</si>
  <si>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</si>
  <si>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</si>
  <si>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</si>
  <si>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</si>
  <si>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</si>
  <si>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</si>
  <si>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</si>
  <si>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</si>
  <si>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</si>
  <si>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</si>
  <si>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</si>
  <si>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</si>
  <si>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</si>
  <si>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</si>
  <si>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</si>
  <si>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</si>
  <si>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</si>
  <si>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</si>
  <si>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</si>
  <si>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</si>
  <si>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</si>
  <si>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</si>
  <si>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</si>
  <si>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</si>
  <si>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</si>
  <si>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</si>
  <si>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</si>
  <si>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</si>
  <si>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</si>
  <si>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</si>
  <si>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</si>
  <si>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</si>
  <si>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</si>
  <si>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</si>
  <si>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</si>
  <si>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</si>
  <si>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</si>
  <si>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</si>
  <si>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</si>
  <si>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</si>
  <si>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</si>
  <si>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</si>
  <si>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</si>
  <si>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</si>
  <si>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</si>
  <si>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</si>
  <si>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</si>
  <si>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</si>
  <si>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</si>
  <si>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</si>
  <si>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</si>
  <si>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</si>
  <si>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</si>
  <si>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</si>
  <si>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</si>
  <si>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</si>
  <si>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</si>
  <si>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</si>
  <si>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</si>
  <si>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</si>
  <si>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</si>
  <si>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</si>
  <si>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</si>
  <si>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</si>
  <si>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</si>
  <si>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</si>
  <si>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</si>
  <si>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</si>
  <si>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</si>
  <si>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</si>
  <si>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</si>
  <si>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</si>
  <si>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</si>
  <si>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</si>
  <si>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</si>
  <si>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</si>
  <si>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</si>
  <si>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</si>
  <si>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</si>
  <si>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</si>
  <si>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</si>
  <si>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</si>
  <si>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</si>
  <si>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</si>
  <si>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</si>
  <si>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</si>
  <si>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</si>
  <si>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</si>
  <si>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</si>
  <si>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</si>
  <si>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</si>
  <si>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</si>
  <si>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</si>
  <si>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</si>
  <si>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</si>
  <si>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</si>
  <si>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</si>
  <si>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</si>
  <si>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</si>
  <si>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</si>
  <si>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</si>
  <si>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</si>
  <si>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</si>
  <si>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</si>
  <si>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</si>
  <si>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</si>
  <si>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</si>
  <si>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</si>
  <si>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</si>
  <si>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</si>
  <si>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</si>
  <si>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</si>
  <si>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</si>
  <si>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</si>
  <si>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</si>
  <si>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</si>
  <si>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</si>
  <si>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</si>
  <si>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</si>
  <si>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</si>
  <si>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</si>
  <si>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</si>
  <si>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</si>
  <si>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</si>
  <si>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</si>
  <si>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</si>
  <si>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</si>
  <si>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</si>
  <si>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</si>
  <si>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</si>
  <si>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</si>
  <si>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</si>
  <si>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</si>
  <si>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</si>
  <si>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</si>
  <si>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</si>
  <si>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</si>
  <si>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</si>
  <si>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</si>
  <si>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</si>
  <si>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</si>
  <si>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</si>
  <si>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</si>
  <si>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</si>
  <si>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</si>
  <si>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</si>
  <si>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</si>
  <si>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</si>
  <si>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</si>
  <si>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</si>
  <si>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</si>
  <si>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</si>
  <si>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</si>
  <si>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</si>
  <si>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</si>
  <si>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</si>
  <si>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</si>
  <si>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</si>
  <si>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</si>
  <si>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</si>
  <si>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</si>
  <si>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</si>
  <si>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</si>
  <si>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</si>
  <si>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</si>
  <si>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</si>
  <si>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</si>
  <si>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</si>
  <si>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</si>
  <si>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</si>
  <si>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</si>
  <si>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</si>
  <si>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</si>
  <si>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</si>
  <si>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</si>
  <si>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</si>
  <si>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</si>
  <si>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</si>
  <si>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</si>
  <si>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</si>
  <si>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</si>
  <si>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</si>
  <si>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</si>
  <si>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</si>
  <si>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</si>
  <si>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</si>
  <si>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</si>
  <si>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</si>
  <si>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</si>
  <si>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</si>
  <si>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</si>
  <si>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</si>
  <si>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</si>
  <si>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</si>
  <si>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</si>
  <si>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</si>
  <si>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</si>
  <si>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</si>
  <si>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</si>
  <si>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</si>
  <si>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</si>
  <si>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</si>
  <si>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</si>
  <si>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</si>
  <si>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</si>
  <si>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</si>
  <si>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</si>
  <si>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</si>
  <si>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</si>
  <si>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</si>
  <si>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</si>
  <si>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</si>
  <si>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</si>
  <si>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</si>
  <si>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</si>
  <si>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</si>
  <si>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</si>
  <si>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</si>
  <si>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</si>
  <si>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</si>
  <si>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</si>
  <si>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</si>
  <si>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</si>
  <si>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</si>
  <si>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</si>
  <si>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</si>
  <si>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</si>
  <si>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</si>
  <si>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</si>
  <si>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</si>
  <si>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</si>
  <si>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</si>
  <si>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</si>
  <si>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</si>
  <si>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</si>
  <si>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</si>
  <si>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</si>
  <si>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</si>
  <si>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</si>
  <si>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</si>
  <si>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</si>
  <si>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</si>
  <si>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</si>
  <si>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</si>
  <si>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</si>
  <si>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</si>
  <si>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</si>
  <si>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</si>
  <si>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</si>
  <si>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</si>
  <si>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</si>
  <si>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</si>
  <si>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</si>
  <si>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</si>
  <si>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</si>
  <si>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</si>
  <si>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</si>
  <si>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</si>
  <si>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</si>
  <si>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</si>
  <si>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</si>
  <si>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</si>
  <si>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</si>
  <si>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</si>
  <si>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</si>
  <si>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</si>
  <si>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</si>
  <si>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</si>
  <si>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</si>
  <si>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</si>
  <si>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</si>
  <si>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</si>
  <si>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</si>
  <si>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</si>
  <si>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</si>
  <si>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</si>
  <si>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</si>
  <si>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</si>
  <si>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</si>
  <si>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</si>
  <si>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</si>
  <si>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</si>
  <si>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</si>
  <si>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</si>
  <si>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</si>
  <si>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</si>
  <si>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</si>
  <si>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</si>
  <si>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</si>
  <si>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</si>
  <si>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</si>
  <si>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</si>
  <si>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</si>
  <si>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</si>
  <si>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</si>
  <si>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</si>
  <si>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</si>
  <si>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</si>
  <si>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</si>
  <si>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</si>
  <si>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</si>
  <si>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</si>
  <si>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</si>
  <si>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</si>
  <si>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</si>
  <si>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</si>
  <si>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</si>
  <si>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</si>
  <si>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</si>
  <si>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</si>
  <si>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</si>
  <si>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</si>
  <si>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</si>
  <si>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</si>
  <si>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</si>
  <si>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</si>
  <si>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</si>
  <si>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</si>
  <si>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</si>
  <si>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</si>
  <si>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</si>
  <si>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</si>
  <si>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</si>
  <si>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</si>
  <si>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</si>
  <si>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</si>
  <si>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</si>
  <si>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</si>
  <si>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</si>
  <si>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</si>
  <si>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</si>
  <si>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</si>
  <si>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</si>
  <si>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</si>
  <si>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</si>
  <si>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</si>
  <si>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</si>
  <si>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</si>
  <si>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</si>
  <si>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</si>
  <si>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</si>
  <si>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</si>
  <si>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</si>
  <si>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</si>
  <si>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</si>
  <si>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</si>
  <si>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</si>
  <si>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</si>
  <si>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</si>
  <si>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</si>
  <si>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</si>
  <si>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</si>
  <si>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</si>
  <si>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</si>
  <si>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</si>
  <si>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</si>
  <si>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</si>
  <si>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</si>
  <si>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</si>
  <si>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</si>
  <si>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</si>
  <si>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</si>
  <si>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</si>
  <si>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</si>
  <si>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</si>
  <si>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</si>
  <si>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</si>
  <si>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</si>
  <si>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</si>
  <si>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</si>
  <si>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</si>
  <si>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</si>
  <si>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</si>
  <si>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</si>
  <si>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</si>
  <si>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</si>
  <si>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</si>
  <si>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</si>
  <si>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</si>
  <si>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</si>
  <si>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</si>
  <si>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</si>
  <si>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</si>
  <si>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</si>
  <si>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</si>
  <si>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</si>
  <si>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</si>
  <si>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</si>
  <si>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</si>
  <si>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</si>
  <si>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</si>
  <si>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</si>
  <si>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</si>
  <si>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</si>
  <si>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</si>
  <si>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</si>
  <si>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</si>
  <si>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</si>
  <si>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</si>
  <si>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</si>
  <si>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</si>
  <si>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</si>
  <si>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</si>
  <si>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</si>
  <si>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</si>
  <si>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</si>
  <si>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</si>
  <si>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</si>
  <si>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</si>
  <si>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</si>
  <si>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</si>
  <si>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</si>
  <si>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</si>
  <si>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</si>
  <si>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</si>
  <si>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</si>
  <si>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</si>
  <si>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</si>
  <si>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</si>
  <si>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</si>
  <si>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</si>
  <si>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</si>
  <si>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</si>
  <si>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</si>
  <si>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</si>
  <si>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</si>
  <si>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</si>
  <si>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</si>
  <si>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</si>
  <si>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</si>
  <si>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</si>
  <si>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</si>
  <si>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</si>
  <si>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</si>
  <si>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</si>
  <si>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</si>
  <si>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</si>
  <si>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</si>
  <si>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</si>
  <si>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</si>
  <si>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</si>
  <si>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</si>
  <si>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</si>
  <si>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</si>
  <si>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</si>
  <si>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</si>
  <si>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</si>
  <si>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</si>
  <si>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</si>
  <si>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</si>
  <si>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</si>
  <si>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</si>
  <si>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</si>
  <si>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</si>
  <si>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</si>
  <si>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</si>
  <si>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</si>
  <si>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</si>
  <si>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</si>
  <si>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</si>
  <si>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</si>
  <si>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</si>
  <si>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</si>
  <si>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</si>
  <si>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</si>
  <si>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</si>
  <si>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</si>
  <si>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</si>
  <si>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</si>
  <si>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</si>
  <si>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</si>
  <si>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</si>
  <si>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</si>
  <si>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</si>
  <si>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</si>
  <si>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</si>
  <si>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</si>
  <si>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</si>
  <si>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</si>
  <si>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</si>
  <si>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</si>
  <si>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</si>
  <si>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</si>
  <si>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</si>
  <si>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</si>
  <si>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</si>
  <si>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</si>
  <si>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</si>
  <si>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</si>
  <si>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</si>
  <si>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</si>
  <si>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</si>
  <si>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</si>
  <si>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</si>
  <si>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</si>
  <si>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</si>
  <si>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</si>
  <si>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</si>
  <si>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</si>
  <si>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</si>
  <si>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</si>
  <si>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</si>
  <si>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</si>
  <si>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</si>
  <si>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</si>
  <si>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</si>
  <si>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</si>
  <si>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</si>
  <si>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</si>
  <si>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</si>
  <si>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</si>
  <si>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</si>
  <si>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</si>
  <si>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</si>
  <si>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</si>
  <si>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</si>
  <si>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</si>
  <si>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</si>
  <si>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</si>
  <si>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</si>
  <si>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</si>
  <si>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</si>
  <si>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</si>
  <si>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</si>
  <si>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</si>
  <si>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</si>
  <si>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</si>
  <si>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</si>
  <si>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</si>
  <si>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</si>
  <si>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</si>
  <si>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</si>
  <si>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</si>
  <si>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</si>
  <si>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</si>
  <si>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</si>
  <si>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</si>
  <si>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</si>
  <si>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</si>
  <si>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</si>
  <si>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</si>
  <si>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</si>
  <si>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</si>
  <si>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</si>
  <si>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</si>
  <si>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</si>
  <si>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</si>
  <si>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</si>
  <si>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</si>
  <si>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</si>
  <si>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</si>
  <si>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</si>
  <si>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</si>
  <si>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</si>
  <si>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</si>
  <si>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</si>
  <si>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</si>
  <si>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</si>
  <si>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</si>
  <si>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</si>
  <si>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</si>
  <si>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</si>
  <si>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</si>
  <si>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</si>
  <si>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</si>
  <si>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</si>
  <si>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</si>
  <si>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</si>
  <si>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</si>
  <si>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</si>
  <si>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</si>
  <si>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</si>
  <si>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</si>
  <si>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</si>
  <si>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</si>
  <si>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</si>
  <si>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</si>
  <si>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</si>
  <si>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</si>
  <si>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</si>
  <si>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</si>
  <si>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</si>
  <si>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</si>
  <si>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</si>
  <si>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</si>
  <si>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</si>
  <si>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</si>
  <si>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</si>
  <si>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</si>
  <si>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</si>
  <si>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</si>
  <si>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</si>
  <si>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</si>
  <si>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</si>
  <si>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</si>
  <si>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</si>
  <si>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</si>
  <si>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</si>
  <si>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</si>
  <si>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</si>
  <si>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</si>
  <si>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</si>
  <si>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</si>
  <si>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</si>
  <si>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</si>
  <si>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</si>
  <si>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</si>
  <si>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</si>
  <si>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</si>
  <si>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</si>
  <si>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</si>
  <si>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</si>
  <si>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</si>
  <si>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</si>
  <si>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</si>
  <si>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</si>
  <si>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</si>
  <si>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</si>
  <si>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</si>
  <si>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</si>
  <si>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</si>
  <si>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</si>
  <si>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</si>
  <si>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</si>
  <si>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</si>
  <si>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</si>
  <si>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</si>
  <si>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</si>
  <si>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</si>
  <si>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</si>
  <si>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</si>
  <si>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</si>
  <si>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</si>
  <si>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</si>
  <si>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</si>
  <si>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</si>
  <si>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</si>
  <si>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</si>
  <si>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</si>
  <si>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</si>
  <si>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</si>
  <si>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</si>
  <si>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</si>
  <si>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</si>
  <si>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</si>
  <si>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</si>
  <si>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</si>
  <si>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</si>
  <si>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</si>
  <si>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</si>
  <si>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</si>
  <si>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</si>
  <si>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</si>
  <si>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</si>
  <si>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</si>
  <si>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</si>
  <si>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</si>
  <si>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</si>
  <si>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</si>
  <si>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</si>
  <si>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</si>
  <si>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</si>
  <si>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</si>
  <si>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</si>
  <si>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</si>
  <si>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</si>
  <si>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</si>
  <si>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</si>
  <si>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</si>
  <si>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</si>
  <si>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</si>
  <si>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</si>
  <si>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</si>
  <si>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</si>
  <si>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</si>
  <si>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</si>
  <si>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</si>
  <si>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</si>
  <si>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</si>
  <si>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</si>
  <si>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</si>
  <si>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</si>
  <si>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</si>
  <si>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</si>
  <si>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</si>
  <si>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</si>
  <si>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</si>
  <si>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</si>
  <si>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</si>
  <si>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</si>
  <si>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</si>
  <si>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</si>
  <si>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</si>
  <si>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</si>
  <si>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</si>
  <si>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</si>
  <si>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</si>
  <si>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</si>
  <si>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</si>
  <si>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</si>
  <si>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</si>
  <si>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</si>
  <si>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</si>
  <si>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</si>
  <si>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</si>
  <si>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</si>
  <si>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</si>
  <si>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</si>
  <si>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</si>
  <si>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</si>
  <si>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</si>
  <si>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</si>
  <si>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</si>
  <si>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</si>
  <si>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</si>
  <si>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</si>
  <si>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</si>
  <si>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</si>
  <si>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</si>
  <si>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</si>
  <si>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</si>
  <si>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</si>
  <si>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</si>
  <si>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</si>
  <si>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</si>
  <si>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</si>
  <si>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</si>
  <si>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</si>
  <si>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</si>
  <si>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</si>
  <si>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</si>
  <si>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</si>
  <si>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</si>
  <si>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</si>
  <si>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</si>
  <si>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</si>
  <si>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</si>
  <si>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</si>
  <si>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</si>
  <si>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</si>
  <si>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</si>
  <si>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</si>
  <si>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</si>
  <si>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</si>
  <si>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</si>
  <si>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</si>
  <si>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</si>
  <si>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</si>
  <si>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</si>
  <si>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</si>
  <si>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</si>
  <si>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</si>
  <si>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</si>
  <si>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</si>
  <si>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</si>
  <si>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</si>
  <si>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</si>
  <si>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</si>
  <si>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</si>
  <si>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</si>
  <si>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</si>
  <si>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</si>
  <si>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</si>
  <si>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</si>
  <si>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</si>
  <si>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</si>
  <si>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</si>
  <si>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</si>
  <si>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</si>
  <si>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</si>
  <si>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</si>
  <si>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</si>
  <si>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</si>
  <si>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</si>
  <si>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</si>
  <si>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</si>
  <si>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</si>
  <si>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</si>
  <si>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</si>
  <si>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</si>
  <si>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</si>
  <si>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</si>
  <si>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</si>
  <si>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</si>
  <si>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</si>
  <si>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</si>
  <si>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</si>
  <si>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</si>
  <si>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</si>
  <si>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</si>
  <si>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</si>
  <si>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</si>
  <si>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</si>
  <si>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</si>
  <si>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</si>
  <si>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</si>
  <si>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</si>
  <si>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</si>
  <si>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</si>
  <si>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</si>
  <si>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</si>
  <si>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</si>
  <si>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</si>
  <si>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</si>
  <si>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</si>
  <si>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</si>
  <si>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</si>
  <si>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</si>
  <si>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</si>
  <si>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</si>
  <si>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</si>
  <si>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</si>
  <si>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</si>
  <si>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</si>
  <si>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</si>
  <si>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</si>
  <si>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</si>
  <si>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</si>
  <si>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</si>
  <si>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</si>
  <si>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</si>
  <si>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</si>
  <si>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</si>
  <si>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</si>
  <si>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</si>
  <si>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</si>
  <si>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</si>
  <si>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</si>
  <si>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</si>
  <si>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</si>
  <si>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</si>
  <si>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</si>
  <si>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</si>
  <si>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</si>
  <si>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</si>
  <si>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</si>
  <si>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</si>
  <si>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</si>
  <si>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</si>
  <si>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</si>
  <si>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</si>
  <si>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</si>
  <si>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</si>
  <si>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</si>
  <si>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</si>
  <si>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</si>
  <si>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</si>
  <si>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</si>
  <si>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</si>
  <si>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</si>
  <si>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</si>
  <si>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</si>
  <si>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</si>
  <si>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</si>
  <si>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</si>
  <si>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</si>
  <si>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</si>
  <si>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</si>
  <si>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</si>
  <si>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</si>
  <si>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</si>
  <si>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</si>
  <si>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</si>
  <si>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</si>
  <si>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</si>
  <si>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</si>
  <si>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</si>
  <si>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</si>
  <si>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</si>
  <si>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</si>
  <si>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</si>
  <si>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</si>
  <si>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</si>
  <si>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</si>
  <si>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</si>
  <si>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</si>
  <si>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</si>
  <si>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</si>
  <si>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</si>
  <si>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</si>
  <si>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</si>
  <si>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</si>
  <si>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</si>
  <si>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</si>
  <si>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</si>
  <si>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</si>
  <si>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</si>
  <si>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</si>
  <si>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</si>
  <si>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</si>
  <si>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</si>
  <si>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</si>
  <si>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</si>
  <si>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</si>
  <si>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</si>
  <si>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</si>
  <si>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</si>
  <si>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</si>
  <si>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</si>
  <si>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</si>
  <si>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</si>
  <si>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</si>
  <si>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</si>
  <si>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</si>
  <si>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</si>
  <si>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</si>
  <si>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</si>
  <si>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</si>
  <si>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</si>
  <si>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</si>
  <si>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</si>
  <si>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</si>
  <si>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</si>
  <si>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</si>
  <si>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</si>
  <si>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</si>
  <si>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</si>
  <si>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</si>
  <si>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</si>
  <si>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</si>
  <si>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</si>
  <si>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</si>
  <si>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</si>
  <si>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</si>
  <si>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</si>
  <si>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</si>
  <si>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</si>
  <si>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</si>
  <si>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</si>
  <si>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</si>
  <si>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</si>
  <si>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</si>
  <si>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</si>
  <si>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</si>
  <si>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</si>
  <si>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</si>
  <si>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</si>
  <si>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</si>
  <si>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</si>
  <si>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</si>
  <si>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</si>
  <si>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</si>
  <si>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</si>
  <si>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</si>
  <si>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</si>
  <si>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</si>
  <si>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</si>
  <si>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</si>
  <si>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</si>
  <si>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</si>
  <si>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</si>
  <si>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</si>
  <si>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</si>
  <si>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</si>
  <si>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</si>
  <si>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</si>
  <si>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</si>
  <si>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</si>
  <si>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</si>
  <si>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</si>
  <si>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</si>
  <si>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</si>
  <si>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</si>
  <si>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</si>
  <si>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</si>
  <si>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</si>
  <si>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</si>
  <si>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</si>
  <si>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</si>
  <si>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</si>
  <si>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</si>
  <si>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</si>
  <si>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</si>
  <si>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</si>
  <si>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</si>
  <si>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</si>
  <si>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</si>
  <si>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</si>
  <si>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</si>
  <si>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</si>
  <si>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</si>
  <si>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</si>
  <si>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</si>
  <si>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</si>
  <si>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</si>
  <si>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</si>
  <si>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</si>
  <si>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</si>
  <si>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</si>
  <si>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</si>
  <si>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</si>
  <si>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</si>
  <si>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</si>
  <si>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</si>
  <si>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</si>
  <si>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</si>
  <si>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</si>
  <si>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</si>
  <si>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</si>
  <si>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</si>
  <si>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</si>
  <si>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</si>
  <si>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</si>
  <si>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</si>
  <si>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</si>
  <si>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</si>
  <si>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</si>
  <si>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</si>
  <si>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</si>
  <si>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</si>
  <si>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</si>
  <si>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</si>
  <si>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</si>
  <si>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</si>
  <si>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</si>
  <si>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</si>
  <si>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</si>
  <si>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</si>
  <si>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</si>
  <si>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</si>
  <si>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</si>
  <si>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</si>
  <si>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</si>
  <si>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</si>
  <si>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</si>
  <si>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</si>
  <si>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</si>
  <si>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</si>
  <si>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</si>
  <si>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</si>
  <si>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</si>
  <si>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</si>
  <si>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</si>
  <si>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</si>
  <si>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</si>
  <si>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</si>
  <si>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</si>
  <si>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</si>
  <si>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</si>
  <si>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</si>
  <si>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</si>
  <si>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</si>
  <si>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</si>
  <si>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</si>
  <si>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</si>
  <si>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</si>
  <si>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</si>
  <si>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</si>
  <si>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</si>
  <si>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</si>
  <si>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</si>
  <si>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</si>
  <si>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</si>
  <si>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</si>
  <si>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</si>
  <si>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</si>
  <si>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</si>
  <si>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</si>
  <si>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</si>
  <si>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</si>
  <si>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</si>
  <si>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</si>
  <si>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</si>
  <si>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</si>
  <si>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</si>
  <si>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</si>
  <si>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</si>
  <si>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</si>
  <si>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</si>
  <si>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</si>
  <si>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</si>
  <si>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</si>
  <si>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</si>
  <si>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</si>
  <si>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</si>
  <si>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</si>
  <si>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</si>
  <si>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</si>
  <si>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</si>
  <si>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</si>
  <si>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</si>
  <si>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</si>
  <si>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</si>
  <si>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</si>
  <si>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</si>
  <si>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</si>
  <si>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</si>
  <si>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</si>
  <si>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</si>
  <si>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</si>
  <si>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</si>
  <si>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</si>
  <si>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</si>
  <si>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</si>
  <si>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</si>
  <si>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</si>
  <si>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</si>
  <si>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</si>
  <si>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</si>
  <si>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</si>
  <si>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</si>
  <si>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</si>
  <si>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</si>
  <si>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</si>
  <si>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</si>
  <si>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</si>
  <si>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</si>
  <si>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</si>
  <si>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</si>
  <si>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</si>
  <si>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</si>
  <si>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</si>
  <si>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</si>
  <si>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</si>
  <si>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</si>
  <si>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</si>
  <si>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</si>
  <si>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</si>
  <si>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</si>
  <si>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</si>
  <si>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</si>
  <si>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</si>
  <si>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</si>
  <si>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</si>
  <si>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</si>
  <si>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</si>
  <si>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</si>
  <si>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</si>
  <si>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</si>
  <si>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</si>
  <si>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</si>
  <si>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</si>
  <si>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</si>
  <si>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</si>
  <si>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</si>
  <si>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</si>
  <si>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</si>
  <si>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</si>
  <si>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</si>
  <si>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</si>
  <si>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</si>
  <si>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</si>
  <si>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</si>
  <si>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</si>
  <si>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</si>
  <si>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</si>
  <si>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</si>
  <si>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</si>
  <si>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</si>
  <si>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</si>
  <si>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</si>
  <si>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</si>
  <si>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</si>
  <si>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</si>
  <si>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</si>
  <si>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</si>
  <si>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</si>
  <si>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</si>
  <si>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</si>
  <si>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</si>
  <si>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</si>
  <si>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</si>
  <si>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</si>
  <si>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</si>
  <si>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</si>
  <si>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</si>
  <si>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</si>
  <si>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</si>
  <si>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</si>
  <si>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</si>
  <si>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</si>
  <si>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</si>
  <si>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</si>
  <si>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</si>
  <si>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</si>
  <si>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</si>
  <si>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</si>
  <si>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</si>
  <si>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</si>
  <si>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</si>
  <si>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</si>
  <si>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</si>
  <si>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</si>
  <si>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</si>
  <si>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</si>
  <si>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</si>
  <si>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</si>
  <si>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</si>
  <si>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</si>
  <si>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</si>
  <si>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</si>
  <si>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</si>
  <si>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</si>
  <si>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</si>
  <si>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</si>
  <si>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</si>
  <si>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</si>
  <si>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</si>
  <si>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</si>
  <si>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</si>
  <si>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</si>
  <si>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</si>
  <si>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</si>
  <si>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</si>
  <si>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</si>
  <si>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</si>
  <si>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</si>
  <si>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</si>
  <si>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</si>
  <si>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</si>
  <si>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</si>
  <si>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</si>
  <si>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</si>
  <si>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</si>
  <si>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</si>
  <si>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</si>
  <si>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</si>
  <si>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</si>
  <si>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</si>
  <si>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</si>
  <si>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</si>
  <si>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</si>
  <si>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</si>
  <si>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</si>
  <si>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</si>
  <si>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</si>
  <si>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</si>
  <si>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</si>
  <si>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</si>
  <si>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</si>
  <si>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</si>
  <si>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</si>
  <si>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</si>
  <si>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</si>
  <si>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</si>
  <si>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</si>
  <si>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</si>
  <si>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</si>
  <si>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</si>
  <si>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</si>
  <si>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</si>
  <si>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</si>
  <si>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</si>
  <si>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</si>
  <si>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</si>
  <si>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</si>
  <si>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</si>
  <si>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</si>
  <si>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</si>
  <si>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</si>
  <si>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</si>
  <si>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</si>
  <si>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</si>
  <si>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</si>
  <si>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</si>
  <si>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</si>
  <si>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</si>
  <si>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</si>
  <si>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</si>
  <si>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</si>
  <si>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</si>
  <si>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</si>
  <si>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</si>
  <si>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</si>
  <si>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</si>
  <si>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</si>
  <si>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</si>
  <si>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</si>
  <si>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</si>
  <si>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</si>
  <si>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</si>
  <si>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</si>
  <si>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</si>
  <si>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</si>
  <si>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</si>
  <si>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</si>
  <si>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</si>
  <si>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</si>
  <si>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</si>
  <si>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</si>
  <si>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</si>
  <si>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</si>
  <si>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</si>
  <si>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</si>
  <si>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</si>
  <si>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</si>
  <si>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</si>
  <si>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</si>
  <si>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</si>
  <si>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</si>
  <si>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</si>
  <si>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</si>
  <si>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</si>
  <si>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</si>
  <si>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</si>
  <si>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</si>
  <si>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</si>
  <si>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</si>
  <si>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</si>
  <si>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</si>
  <si>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</si>
  <si>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</si>
  <si>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</si>
  <si>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</si>
  <si>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</si>
  <si>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</si>
  <si>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</si>
  <si>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</si>
  <si>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</si>
  <si>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</si>
  <si>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</si>
  <si>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</si>
  <si>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</si>
  <si>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</si>
  <si>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</si>
  <si>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</si>
  <si>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</si>
  <si>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</si>
  <si>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</si>
  <si>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</si>
  <si>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</si>
  <si>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</si>
  <si>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</si>
  <si>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</si>
  <si>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</si>
  <si>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</si>
  <si>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</si>
  <si>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</si>
  <si>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</si>
  <si>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</si>
  <si>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</si>
  <si>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</si>
  <si>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</si>
  <si>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</si>
  <si>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</si>
  <si>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</si>
  <si>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</si>
  <si>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</si>
  <si>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</si>
  <si>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</si>
  <si>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</si>
  <si>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</si>
  <si>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</si>
  <si>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</si>
  <si>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</si>
  <si>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</si>
  <si>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</si>
  <si>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</si>
  <si>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</si>
  <si>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</si>
  <si>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</si>
  <si>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</si>
  <si>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</si>
  <si>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</si>
  <si>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</si>
  <si>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</si>
  <si>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</si>
  <si>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</si>
  <si>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</si>
  <si>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</si>
  <si>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</si>
  <si>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</si>
  <si>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</si>
  <si>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</si>
  <si>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</si>
  <si>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</si>
  <si>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</si>
  <si>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</si>
  <si>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</si>
  <si>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</si>
  <si>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</si>
  <si>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</si>
  <si>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</si>
  <si>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</si>
  <si>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</si>
  <si>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</si>
  <si>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</si>
  <si>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</si>
  <si>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</si>
  <si>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</si>
  <si>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</si>
  <si>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</si>
  <si>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</si>
  <si>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</si>
  <si>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</si>
  <si>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</si>
  <si>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</si>
  <si>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</si>
  <si>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</si>
  <si>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</si>
  <si>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</si>
  <si>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</si>
  <si>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</si>
  <si>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</si>
  <si>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</si>
  <si>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</si>
  <si>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</si>
  <si>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</si>
  <si>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</si>
  <si>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</si>
  <si>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</si>
  <si>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</si>
  <si>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</si>
  <si>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</si>
  <si>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</si>
  <si>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</si>
  <si>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</si>
  <si>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</si>
  <si>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</si>
  <si>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</si>
  <si>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</si>
  <si>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</si>
  <si>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</si>
  <si>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</si>
  <si>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</si>
  <si>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</si>
  <si>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</si>
  <si>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</si>
  <si>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</si>
  <si>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</si>
  <si>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</si>
  <si>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</si>
  <si>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</si>
  <si>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</si>
  <si>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</si>
  <si>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</si>
  <si>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</si>
  <si>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</si>
  <si>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</si>
  <si>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</si>
  <si>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</si>
  <si>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</si>
  <si>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</si>
  <si>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</si>
  <si>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</si>
  <si>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</si>
  <si>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</si>
  <si>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</si>
  <si>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</si>
  <si>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</si>
  <si>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</si>
  <si>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</si>
  <si>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</si>
  <si>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</si>
  <si>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</si>
  <si>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</si>
  <si>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</si>
  <si>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</si>
  <si>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</si>
  <si>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</si>
  <si>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</si>
  <si>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</si>
  <si>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</si>
  <si>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</si>
  <si>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</si>
  <si>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</si>
  <si>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</si>
  <si>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</si>
  <si>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</si>
  <si>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</si>
  <si>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</si>
  <si>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</si>
  <si>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</si>
  <si>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</si>
  <si>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</si>
  <si>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</si>
  <si>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</si>
  <si>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</si>
  <si>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</si>
  <si>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</si>
  <si>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</si>
  <si>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</si>
  <si>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</si>
  <si>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</si>
  <si>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</si>
  <si>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</si>
  <si>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</si>
  <si>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</si>
  <si>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</si>
  <si>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</si>
  <si>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</si>
  <si>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</si>
  <si>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</si>
  <si>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</si>
  <si>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</si>
  <si>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</si>
  <si>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</si>
  <si>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</si>
  <si>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</si>
  <si>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</si>
  <si>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</si>
  <si>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</si>
  <si>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</si>
  <si>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</si>
  <si>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</si>
  <si>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</si>
  <si>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</si>
  <si>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</si>
  <si>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</si>
  <si>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</si>
  <si>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</si>
  <si>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</si>
  <si>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</si>
  <si>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</si>
  <si>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</si>
  <si>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</si>
  <si>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</si>
  <si>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</si>
  <si>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</si>
  <si>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</si>
  <si>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</si>
  <si>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</si>
  <si>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</si>
  <si>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</si>
  <si>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</si>
  <si>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</si>
  <si>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</si>
  <si>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</si>
  <si>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</si>
  <si>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</si>
  <si>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</si>
  <si>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</si>
  <si>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</si>
  <si>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</si>
  <si>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</si>
  <si>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</si>
  <si>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</si>
  <si>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</si>
  <si>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</si>
  <si>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</si>
  <si>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</si>
  <si>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</si>
  <si>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</si>
  <si>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</si>
  <si>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</si>
  <si>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</si>
  <si>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</si>
  <si>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</si>
  <si>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</si>
  <si>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</si>
  <si>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</si>
  <si>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</si>
  <si>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</si>
  <si>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</si>
  <si>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</si>
  <si>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</si>
  <si>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</si>
  <si>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</si>
  <si>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</si>
  <si>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</si>
  <si>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</si>
  <si>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</si>
  <si>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</si>
  <si>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</si>
  <si>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</si>
  <si>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</si>
  <si>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</si>
  <si>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</si>
  <si>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</si>
  <si>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</si>
  <si>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</si>
  <si>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</si>
  <si>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</si>
  <si>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</si>
  <si>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</si>
  <si>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</si>
  <si>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</si>
  <si>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</si>
  <si>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</si>
  <si>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</si>
  <si>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</si>
  <si>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</si>
  <si>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</si>
  <si>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</si>
  <si>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</si>
  <si>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</si>
  <si>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</si>
  <si>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</si>
  <si>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</si>
  <si>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</si>
  <si>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</si>
  <si>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</si>
  <si>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</si>
  <si>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</si>
  <si>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</si>
  <si>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</si>
  <si>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</si>
  <si>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</si>
  <si>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</si>
  <si>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</si>
  <si>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</si>
  <si>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</si>
  <si>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</si>
  <si>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</si>
  <si>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</si>
  <si>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</si>
  <si>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</si>
  <si>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</si>
  <si>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</si>
  <si>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</si>
  <si>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</si>
  <si>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</si>
  <si>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</si>
  <si>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</si>
  <si>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</si>
  <si>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</si>
  <si>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</si>
  <si>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</si>
  <si>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</si>
  <si>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</si>
  <si>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</si>
  <si>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</si>
  <si>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</si>
  <si>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</si>
  <si>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</si>
  <si>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</si>
  <si>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</si>
  <si>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</si>
  <si>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</si>
  <si>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</si>
  <si>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</si>
  <si>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</si>
  <si>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</si>
  <si>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</si>
  <si>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</si>
  <si>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</si>
  <si>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</si>
  <si>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</si>
  <si>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</si>
  <si>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</si>
  <si>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</si>
  <si>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</si>
  <si>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</si>
  <si>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</si>
  <si>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</si>
  <si>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</si>
  <si>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</si>
  <si>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</si>
  <si>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</si>
  <si>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</si>
  <si>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</si>
  <si>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</si>
  <si>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</si>
  <si>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</si>
  <si>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</si>
  <si>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</si>
  <si>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</si>
  <si>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</si>
  <si>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</si>
  <si>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</si>
  <si>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</si>
  <si>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</si>
  <si>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</si>
  <si>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</si>
  <si>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</si>
  <si>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</si>
  <si>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</si>
  <si>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</si>
  <si>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</si>
  <si>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</si>
  <si>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</si>
  <si>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</si>
  <si>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</si>
  <si>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</si>
  <si>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</si>
  <si>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</si>
  <si>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</si>
  <si>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</si>
  <si>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</si>
  <si>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</si>
  <si>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</si>
  <si>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</si>
  <si>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</si>
  <si>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</si>
  <si>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</si>
  <si>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</si>
  <si>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</si>
  <si>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</si>
  <si>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</si>
  <si>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</si>
  <si>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</si>
  <si>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</si>
  <si>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</si>
  <si>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</si>
  <si>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</si>
  <si>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</si>
  <si>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</si>
  <si>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</si>
  <si>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</si>
  <si>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</si>
  <si>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</si>
  <si>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</si>
  <si>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</si>
  <si>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</si>
  <si>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</si>
  <si>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</si>
  <si>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</si>
  <si>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</si>
  <si>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</si>
  <si>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</si>
  <si>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</si>
  <si>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</si>
  <si>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</si>
  <si>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</si>
  <si>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</si>
  <si>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</si>
  <si>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</si>
  <si>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</si>
  <si>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</si>
  <si>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</si>
  <si>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</si>
  <si>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</si>
  <si>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</si>
  <si>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</si>
  <si>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</si>
  <si>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</si>
  <si>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</si>
  <si>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</si>
  <si>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</si>
  <si>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</si>
  <si>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</si>
  <si>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</si>
  <si>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</si>
  <si>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</si>
  <si>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</si>
  <si>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</si>
  <si>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</si>
  <si>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</si>
  <si>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</si>
  <si>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</si>
  <si>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</si>
  <si>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</si>
  <si>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</si>
  <si>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</si>
  <si>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</si>
  <si>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</si>
  <si>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</si>
  <si>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</si>
  <si>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</si>
  <si>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</si>
  <si>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</si>
  <si>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</si>
  <si>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</si>
  <si>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</si>
  <si>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</si>
  <si>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</si>
  <si>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</si>
  <si>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</si>
  <si>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</si>
  <si>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</si>
  <si>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</si>
  <si>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</si>
  <si>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</si>
  <si>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</si>
  <si>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</si>
  <si>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</si>
  <si>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</si>
  <si>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</si>
  <si>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</si>
  <si>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</si>
  <si>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</si>
  <si>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</si>
  <si>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</si>
  <si>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</si>
  <si>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</si>
  <si>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</si>
  <si>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</si>
  <si>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</si>
  <si>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</si>
  <si>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</si>
  <si>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</si>
  <si>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</si>
  <si>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</si>
  <si>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</si>
  <si>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</si>
  <si>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</si>
  <si>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</si>
  <si>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</si>
  <si>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</si>
  <si>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</si>
  <si>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</si>
  <si>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</si>
  <si>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</si>
  <si>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</si>
  <si>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</si>
  <si>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</si>
  <si>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</si>
  <si>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</si>
  <si>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</si>
  <si>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</si>
  <si>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</si>
  <si>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</si>
  <si>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</si>
  <si>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</si>
  <si>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</si>
  <si>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</si>
  <si>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</si>
  <si>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</si>
  <si>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</si>
  <si>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</si>
  <si>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</si>
  <si>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</si>
  <si>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</si>
  <si>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</si>
  <si>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</si>
  <si>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</si>
  <si>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</si>
  <si>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</si>
  <si>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</si>
  <si>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</si>
  <si>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</si>
  <si>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</si>
  <si>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</si>
  <si>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</si>
  <si>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</si>
  <si>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</si>
  <si>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</si>
  <si>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</si>
  <si>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</si>
  <si>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</si>
  <si>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</si>
  <si>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</si>
  <si>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</si>
  <si>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</si>
  <si>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</si>
  <si>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</si>
  <si>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</si>
  <si>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</si>
  <si>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</si>
  <si>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</si>
  <si>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</si>
  <si>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</si>
  <si>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</si>
  <si>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</si>
  <si>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</si>
  <si>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</si>
  <si>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</si>
  <si>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</si>
  <si>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</si>
  <si>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</si>
  <si>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</si>
  <si>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</si>
  <si>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</si>
  <si>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</si>
  <si>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</si>
  <si>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</si>
  <si>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</si>
  <si>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</si>
  <si>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</si>
  <si>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</si>
  <si>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</si>
  <si>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</si>
  <si>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</si>
  <si>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</si>
  <si>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</si>
  <si>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</si>
  <si>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</si>
  <si>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</si>
  <si>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</si>
  <si>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</si>
  <si>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</si>
  <si>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</si>
  <si>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</si>
  <si>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</si>
  <si>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</si>
  <si>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</si>
  <si>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</si>
  <si>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</si>
  <si>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</si>
  <si>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</si>
  <si>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</si>
  <si>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</si>
  <si>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</si>
  <si>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</si>
  <si>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</si>
  <si>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</si>
  <si>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</si>
  <si>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</si>
  <si>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</si>
  <si>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</si>
  <si>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</si>
  <si>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</si>
  <si>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</si>
  <si>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</si>
  <si>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</si>
  <si>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</si>
  <si>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</si>
  <si>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</si>
  <si>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</si>
  <si>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</si>
  <si>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</si>
  <si>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</si>
  <si>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</si>
  <si>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</si>
  <si>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</si>
  <si>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</si>
  <si>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</si>
  <si>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</si>
  <si>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</si>
  <si>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</si>
  <si>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</si>
  <si>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</si>
  <si>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</si>
  <si>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</si>
  <si>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</si>
  <si>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</si>
  <si>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</si>
  <si>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</si>
  <si>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</si>
  <si>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</si>
  <si>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</si>
  <si>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</si>
  <si>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</si>
  <si>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</si>
  <si>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</si>
  <si>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</si>
  <si>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</si>
  <si>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</si>
  <si>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</si>
  <si>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</si>
  <si>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</si>
  <si>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</si>
  <si>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</si>
  <si>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</si>
  <si>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</si>
  <si>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</si>
  <si>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</si>
  <si>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</si>
  <si>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</si>
  <si>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</si>
  <si>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</si>
  <si>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</si>
  <si>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</si>
  <si>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</si>
  <si>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</si>
  <si>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</si>
  <si>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</si>
  <si>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</si>
  <si>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</si>
  <si>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</si>
  <si>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</si>
  <si>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</si>
  <si>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</si>
  <si>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</si>
  <si>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</si>
  <si>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</si>
  <si>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</si>
  <si>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</si>
  <si>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</si>
  <si>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</si>
  <si>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</si>
  <si>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</si>
  <si>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</si>
  <si>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</si>
  <si>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</si>
  <si>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</si>
  <si>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</si>
  <si>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</si>
  <si>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</si>
  <si>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</si>
  <si>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</si>
  <si>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</si>
  <si>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</si>
  <si>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</si>
  <si>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</si>
  <si>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</si>
  <si>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</si>
  <si>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</si>
  <si>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</si>
  <si>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</si>
  <si>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</si>
  <si>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</si>
  <si>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</si>
  <si>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</si>
  <si>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</si>
  <si>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</si>
  <si>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</si>
  <si>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</si>
  <si>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</si>
  <si>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</si>
  <si>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</si>
  <si>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</si>
  <si>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</si>
  <si>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</si>
  <si>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</si>
  <si>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</si>
  <si>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</si>
  <si>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</si>
  <si>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</si>
  <si>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</si>
  <si>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</si>
  <si>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</si>
  <si>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</si>
  <si>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</si>
  <si>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</si>
  <si>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</si>
  <si>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</si>
  <si>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</si>
  <si>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</si>
  <si>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</si>
  <si>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</si>
  <si>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</si>
  <si>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</si>
  <si>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</si>
  <si>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</si>
  <si>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</si>
  <si>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</si>
  <si>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</si>
  <si>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</si>
  <si>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</si>
  <si>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</si>
  <si>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</si>
  <si>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</si>
  <si>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</si>
  <si>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</si>
  <si>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</si>
  <si>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</si>
  <si>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</si>
  <si>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</si>
  <si>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</si>
  <si>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</si>
  <si>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</si>
  <si>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</si>
  <si>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</si>
  <si>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</si>
  <si>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</si>
  <si>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</si>
  <si>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</si>
  <si>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</si>
  <si>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</si>
  <si>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</si>
  <si>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</si>
  <si>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</si>
  <si>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</si>
  <si>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</si>
  <si>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</si>
  <si>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</si>
  <si>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</si>
  <si>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</si>
  <si>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</si>
  <si>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</si>
  <si>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</si>
  <si>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</si>
  <si>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</si>
  <si>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</si>
  <si>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</si>
  <si>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</si>
  <si>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</si>
  <si>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</si>
  <si>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</si>
  <si>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</si>
  <si>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</si>
  <si>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</si>
  <si>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</si>
  <si>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</si>
  <si>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</si>
  <si>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</si>
  <si>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</si>
  <si>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</si>
  <si>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</si>
  <si>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</si>
  <si>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</si>
  <si>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</si>
  <si>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</si>
  <si>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</si>
  <si>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</si>
  <si>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</si>
  <si>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</si>
  <si>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</si>
  <si>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</si>
  <si>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</si>
  <si>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</si>
  <si>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</si>
  <si>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</si>
  <si>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</si>
  <si>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</si>
  <si>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</si>
  <si>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</si>
  <si>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</si>
  <si>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</si>
  <si>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</si>
  <si>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</si>
  <si>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</si>
  <si>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</si>
  <si>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</si>
  <si>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</si>
  <si>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</si>
  <si>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</si>
  <si>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</si>
  <si>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</si>
  <si>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</si>
  <si>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</si>
  <si>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</si>
  <si>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</si>
  <si>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</si>
  <si>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</si>
  <si>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</si>
  <si>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</si>
  <si>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</si>
  <si>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</si>
  <si>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</si>
  <si>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</si>
  <si>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</si>
  <si>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</si>
  <si>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</si>
  <si>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</si>
  <si>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</si>
  <si>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</si>
  <si>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</si>
  <si>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</si>
  <si>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</si>
  <si>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</si>
  <si>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</si>
  <si>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</si>
  <si>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</si>
  <si>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</si>
  <si>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</si>
  <si>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</si>
  <si>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</si>
  <si>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</si>
  <si>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</si>
  <si>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</si>
  <si>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</si>
  <si>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</si>
  <si>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</si>
  <si>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</si>
  <si>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</si>
  <si>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</si>
  <si>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</si>
  <si>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</si>
  <si>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</si>
  <si>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</si>
  <si>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</si>
  <si>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</si>
  <si>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</si>
  <si>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</si>
  <si>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</si>
  <si>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</si>
  <si>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</si>
  <si>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</si>
  <si>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</si>
  <si>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</si>
  <si>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</si>
  <si>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</si>
  <si>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</si>
  <si>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</si>
  <si>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</si>
  <si>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</si>
  <si>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</si>
  <si>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</si>
  <si>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</si>
  <si>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</si>
  <si>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</si>
  <si>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</si>
  <si>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</si>
  <si>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</si>
  <si>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</si>
  <si>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</si>
  <si>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</si>
  <si>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</si>
  <si>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</si>
  <si>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</si>
  <si>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</si>
  <si>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</si>
  <si>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</si>
  <si>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</si>
  <si>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</si>
  <si>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</si>
  <si>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</si>
  <si>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</si>
  <si>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</si>
  <si>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</si>
  <si>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</si>
  <si>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</si>
  <si>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</si>
  <si>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</si>
  <si>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</si>
  <si>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</si>
  <si>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</si>
  <si>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</si>
  <si>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</si>
  <si>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</si>
  <si>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</si>
  <si>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</si>
  <si>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</si>
  <si>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</si>
  <si>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</si>
  <si>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</si>
  <si>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</si>
  <si>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</si>
  <si>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</si>
  <si>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</si>
  <si>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</si>
  <si>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</si>
  <si>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</si>
  <si>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</si>
  <si>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</si>
  <si>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</si>
  <si>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</si>
  <si>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</si>
  <si>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</si>
  <si>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</si>
  <si>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</si>
  <si>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</si>
  <si>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</si>
  <si>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</si>
  <si>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</si>
  <si>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</si>
  <si>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</si>
  <si>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</si>
  <si>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</si>
  <si>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</si>
  <si>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</si>
  <si>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</si>
  <si>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</si>
  <si>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</si>
  <si>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</si>
  <si>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</si>
  <si>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</si>
  <si>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</si>
  <si>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</si>
  <si>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</si>
  <si>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</si>
  <si>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</si>
  <si>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</si>
  <si>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</si>
  <si>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</si>
  <si>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</si>
  <si>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</si>
  <si>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</si>
  <si>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</si>
  <si>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</si>
  <si>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</si>
  <si>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</si>
  <si>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</si>
  <si>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</si>
  <si>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</si>
  <si>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</si>
  <si>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</si>
  <si>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</si>
  <si>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</si>
  <si>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</si>
  <si>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</si>
  <si>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</si>
  <si>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</si>
  <si>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</si>
  <si>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</si>
  <si>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</si>
  <si>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</si>
  <si>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</si>
  <si>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</si>
  <si>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</si>
  <si>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</si>
  <si>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</si>
  <si>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</si>
  <si>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</si>
  <si>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</si>
  <si>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</si>
  <si>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</si>
  <si>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</si>
  <si>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</si>
  <si>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</si>
  <si>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</si>
  <si>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</si>
  <si>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</si>
  <si>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</si>
  <si>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</si>
  <si>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</si>
  <si>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</si>
  <si>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</si>
  <si>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</si>
  <si>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</si>
  <si>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</si>
  <si>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</si>
  <si>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</si>
  <si>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</si>
  <si>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</si>
  <si>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</si>
  <si>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</si>
  <si>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</si>
  <si>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</si>
  <si>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</si>
  <si>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</si>
  <si>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</si>
  <si>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</si>
  <si>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</si>
  <si>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</si>
  <si>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</si>
  <si>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</si>
  <si>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</si>
  <si>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</si>
  <si>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</si>
  <si>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</si>
  <si>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</si>
  <si>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</si>
  <si>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</si>
  <si>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</si>
  <si>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</si>
  <si>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</si>
  <si>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</si>
  <si>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</si>
  <si>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</si>
  <si>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</si>
  <si>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</si>
  <si>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</si>
  <si>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</si>
  <si>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</si>
  <si>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</si>
  <si>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</si>
  <si>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</si>
  <si>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</si>
  <si>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</si>
  <si>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</si>
  <si>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</si>
  <si>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</si>
  <si>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</si>
  <si>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</si>
  <si>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</si>
  <si>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</si>
  <si>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</si>
  <si>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</si>
  <si>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</si>
  <si>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</si>
  <si>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</si>
  <si>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</si>
  <si>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</si>
  <si>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</si>
  <si>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</si>
  <si>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</si>
  <si>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</si>
  <si>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</si>
  <si>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</si>
  <si>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</si>
  <si>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</si>
  <si>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</si>
  <si>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</si>
  <si>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</si>
  <si>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</si>
  <si>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</si>
  <si>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</si>
  <si>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</si>
  <si>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</si>
  <si>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</si>
  <si>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</si>
  <si>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</si>
  <si>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</si>
  <si>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</si>
  <si>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</si>
  <si>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</si>
  <si>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</si>
  <si>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</si>
  <si>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</si>
  <si>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</si>
  <si>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</si>
  <si>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</si>
  <si>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</si>
  <si>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</si>
  <si>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</si>
  <si>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</si>
  <si>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</si>
  <si>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</si>
  <si>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</si>
  <si>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</si>
  <si>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</si>
  <si>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</si>
  <si>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</si>
  <si>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</si>
  <si>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</si>
  <si>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</si>
  <si>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</si>
  <si>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</si>
  <si>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</si>
  <si>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</si>
  <si>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</si>
  <si>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</si>
  <si>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</si>
  <si>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</si>
  <si>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</si>
  <si>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</si>
  <si>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</si>
  <si>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</si>
  <si>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</si>
  <si>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</si>
  <si>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</si>
  <si>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</si>
  <si>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</si>
  <si>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</si>
  <si>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</si>
  <si>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</si>
  <si>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</si>
  <si>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</si>
  <si>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</si>
  <si>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</si>
  <si>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</si>
  <si>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</si>
  <si>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</si>
  <si>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</si>
  <si>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</si>
  <si>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</si>
  <si>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</si>
  <si>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</si>
  <si>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</si>
  <si>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</si>
  <si>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</si>
  <si>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</si>
  <si>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</si>
  <si>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</si>
  <si>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</si>
  <si>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</si>
  <si>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</si>
  <si>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</si>
  <si>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</si>
  <si>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</si>
  <si>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</si>
  <si>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</si>
  <si>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</si>
  <si>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</si>
  <si>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</si>
  <si>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</si>
  <si>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</si>
  <si>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</si>
  <si>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</si>
  <si>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</si>
  <si>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</si>
  <si>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</si>
  <si>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</si>
  <si>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</si>
  <si>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</si>
  <si>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</si>
  <si>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</si>
  <si>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</si>
  <si>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</si>
  <si>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</si>
  <si>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</si>
  <si>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</si>
  <si>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</si>
  <si>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</si>
  <si>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</si>
  <si>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</si>
  <si>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</si>
  <si>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</si>
  <si>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</si>
  <si>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</si>
  <si>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</si>
  <si>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</si>
  <si>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</si>
  <si>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</si>
  <si>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</si>
  <si>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</si>
  <si>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</si>
  <si>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</si>
  <si>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</si>
  <si>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</si>
  <si>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</si>
  <si>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</si>
  <si>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</si>
  <si>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</si>
  <si>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</si>
  <si>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</si>
  <si>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</si>
  <si>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</si>
  <si>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</si>
  <si>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</si>
  <si>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</si>
  <si>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</si>
  <si>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</si>
  <si>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</si>
  <si>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</si>
  <si>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</si>
  <si>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</si>
  <si>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</si>
  <si>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</si>
  <si>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</si>
  <si>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</si>
  <si>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</si>
  <si>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</si>
  <si>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</si>
  <si>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</si>
  <si>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</si>
  <si>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</si>
  <si>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</si>
  <si>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</si>
  <si>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</si>
  <si>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</si>
  <si>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</si>
  <si>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</si>
  <si>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</si>
  <si>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</si>
  <si>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</si>
  <si>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</si>
  <si>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</si>
  <si>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</si>
  <si>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</si>
  <si>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</si>
  <si>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</si>
  <si>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</si>
  <si>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</si>
  <si>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</si>
  <si>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</si>
  <si>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</si>
  <si>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</si>
  <si>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</si>
  <si>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</si>
  <si>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</si>
  <si>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</si>
  <si>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</si>
  <si>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</si>
  <si>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</si>
  <si>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</si>
  <si>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</si>
  <si>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</si>
  <si>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</si>
  <si>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</si>
  <si>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</si>
  <si>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</si>
  <si>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</si>
  <si>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</si>
  <si>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</si>
  <si>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</si>
  <si>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</si>
  <si>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</si>
  <si>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</si>
  <si>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</si>
  <si>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</si>
  <si>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</si>
  <si>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</si>
  <si>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</si>
  <si>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</si>
  <si>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</si>
  <si>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</si>
  <si>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</si>
  <si>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</si>
  <si>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</si>
  <si>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</si>
  <si>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</si>
  <si>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</si>
  <si>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</si>
  <si>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</si>
  <si>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</si>
  <si>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</si>
  <si>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</si>
  <si>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</si>
  <si>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</si>
  <si>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</si>
  <si>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</si>
  <si>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</si>
  <si>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</si>
  <si>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</si>
  <si>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</si>
  <si>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</si>
  <si>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</si>
  <si>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</si>
  <si>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</si>
  <si>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</si>
  <si>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</si>
  <si>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</si>
  <si>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</si>
  <si>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</si>
  <si>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</si>
  <si>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</si>
  <si>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</si>
  <si>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</si>
  <si>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</si>
  <si>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</si>
  <si>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</si>
  <si>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</si>
  <si>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</si>
  <si>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</si>
  <si>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</si>
  <si>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</si>
  <si>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</si>
  <si>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</si>
  <si>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</si>
  <si>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</si>
  <si>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</si>
  <si>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</si>
  <si>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</si>
  <si>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</si>
  <si>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</si>
  <si>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</si>
  <si>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</si>
  <si>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</si>
  <si>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</si>
  <si>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</si>
  <si>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</si>
  <si>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</si>
  <si>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</si>
  <si>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</si>
  <si>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</si>
  <si>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</si>
  <si>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</si>
  <si>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</si>
  <si>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</si>
  <si>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</si>
  <si>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</si>
  <si>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</si>
  <si>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</si>
  <si>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</si>
  <si>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</si>
  <si>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</si>
  <si>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</si>
  <si>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</si>
  <si>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</si>
  <si>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</si>
  <si>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</si>
  <si>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</si>
  <si>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</si>
  <si>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</si>
  <si>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</si>
  <si>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</si>
  <si>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</si>
  <si>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</si>
  <si>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</si>
  <si>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</si>
  <si>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</si>
  <si>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</si>
  <si>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</si>
  <si>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</si>
  <si>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</si>
  <si>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</si>
  <si>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</si>
  <si>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</si>
  <si>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</si>
  <si>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</si>
  <si>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</si>
  <si>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</si>
  <si>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</si>
  <si>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</si>
  <si>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</si>
  <si>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</si>
  <si>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</si>
  <si>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</si>
  <si>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</si>
  <si>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</si>
  <si>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</si>
  <si>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</si>
  <si>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</si>
  <si>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</si>
  <si>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</si>
  <si>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</si>
  <si>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</si>
  <si>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</si>
  <si>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</si>
  <si>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</si>
  <si>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</si>
  <si>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</si>
  <si>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</si>
  <si>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</si>
  <si>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</si>
  <si>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</si>
  <si>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</si>
  <si>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</si>
  <si>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</si>
  <si>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</si>
  <si>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</si>
  <si>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</si>
  <si>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</si>
  <si>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</si>
  <si>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</si>
  <si>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</si>
  <si>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</si>
  <si>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</si>
  <si>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</si>
  <si>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</si>
  <si>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</si>
  <si>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</si>
  <si>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</si>
  <si>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</si>
  <si>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</si>
  <si>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</si>
  <si>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</si>
  <si>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</si>
  <si>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</si>
  <si>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</si>
  <si>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</si>
  <si>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</si>
  <si>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</si>
  <si>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</si>
  <si>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</si>
  <si>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</si>
  <si>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</si>
  <si>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</si>
  <si>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</si>
  <si>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</si>
  <si>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</si>
  <si>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</si>
  <si>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</si>
  <si>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</si>
  <si>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</si>
  <si>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</si>
  <si>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</si>
  <si>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</si>
  <si>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</si>
  <si>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</si>
  <si>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</si>
  <si>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</si>
  <si>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</si>
  <si>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</si>
  <si>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</si>
  <si>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</si>
  <si>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</si>
  <si>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</si>
  <si>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</si>
  <si>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</si>
  <si>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</si>
  <si>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</si>
  <si>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</si>
  <si>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</si>
  <si>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</si>
  <si>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</si>
  <si>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</si>
  <si>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</si>
  <si>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</si>
  <si>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</si>
  <si>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</si>
  <si>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</si>
  <si>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</si>
  <si>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</si>
  <si>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</si>
  <si>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</si>
  <si>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</si>
  <si>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</si>
  <si>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</si>
  <si>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</si>
  <si>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</si>
  <si>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</si>
  <si>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</si>
  <si>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</si>
  <si>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</si>
  <si>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</si>
  <si>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</si>
  <si>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</si>
  <si>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</si>
  <si>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</si>
  <si>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</si>
  <si>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</si>
  <si>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</si>
  <si>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</si>
  <si>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</si>
  <si>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</si>
  <si>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</si>
  <si>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</si>
  <si>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</si>
  <si>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</si>
  <si>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</si>
  <si>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</si>
  <si>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</si>
  <si>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</si>
  <si>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</si>
  <si>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</si>
  <si>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</si>
  <si>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</si>
  <si>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</si>
  <si>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</si>
  <si>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</si>
  <si>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</si>
  <si>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</si>
  <si>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</si>
  <si>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</si>
  <si>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</si>
  <si>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</si>
  <si>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</si>
  <si>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</si>
  <si>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</si>
  <si>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</si>
  <si>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</si>
  <si>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</si>
  <si>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</si>
  <si>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</si>
  <si>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</si>
  <si>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</si>
  <si>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</si>
  <si>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</si>
  <si>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</si>
  <si>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</si>
  <si>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</si>
  <si>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</si>
  <si>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</si>
  <si>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</si>
  <si>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</si>
  <si>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</si>
  <si>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</si>
  <si>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</si>
  <si>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</si>
  <si>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</si>
  <si>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</si>
  <si>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</si>
  <si>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</si>
  <si>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</si>
  <si>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</si>
  <si>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</si>
  <si>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</si>
  <si>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</si>
  <si>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</si>
  <si>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</si>
  <si>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</si>
  <si>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</si>
  <si>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</si>
  <si>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</si>
  <si>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</si>
  <si>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</si>
  <si>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</si>
  <si>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</si>
  <si>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</si>
  <si>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</si>
  <si>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</si>
  <si>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</si>
  <si>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</si>
  <si>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</si>
  <si>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</si>
  <si>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</si>
  <si>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</si>
  <si>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</si>
  <si>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</si>
  <si>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</si>
  <si>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</si>
  <si>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</si>
  <si>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</si>
  <si>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</si>
  <si>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</si>
  <si>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</si>
  <si>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</si>
  <si>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</si>
  <si>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</si>
  <si>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</si>
  <si>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</si>
  <si>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</si>
  <si>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</si>
  <si>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</si>
  <si>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</si>
  <si>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</si>
  <si>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</si>
  <si>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</si>
  <si>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</si>
  <si>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</si>
  <si>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</si>
  <si>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</si>
  <si>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</si>
  <si>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</si>
  <si>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</si>
  <si>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</si>
  <si>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</si>
  <si>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</si>
  <si>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</si>
  <si>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</si>
  <si>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</si>
  <si>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</si>
  <si>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</si>
  <si>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</si>
  <si>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</si>
  <si>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</si>
  <si>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</si>
  <si>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</si>
  <si>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</si>
  <si>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</si>
  <si>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</si>
  <si>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</si>
  <si>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</si>
  <si>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</si>
  <si>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</si>
  <si>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</si>
  <si>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</si>
  <si>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</si>
  <si>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</si>
  <si>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</si>
  <si>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</si>
  <si>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</si>
  <si>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</si>
  <si>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</si>
  <si>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</si>
  <si>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</si>
  <si>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</si>
  <si>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</si>
  <si>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</si>
  <si>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</si>
  <si>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</si>
  <si>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</si>
  <si>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</si>
  <si>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</si>
  <si>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</si>
  <si>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</si>
  <si>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</si>
  <si>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</si>
  <si>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</si>
  <si>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</si>
  <si>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</si>
  <si>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</si>
  <si>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</si>
  <si>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</si>
  <si>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</si>
  <si>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</si>
  <si>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</si>
  <si>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</si>
  <si>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</si>
  <si>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</si>
  <si>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</si>
  <si>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</si>
  <si>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</si>
  <si>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</si>
  <si>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</si>
  <si>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</si>
  <si>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</si>
  <si>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</si>
  <si>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</si>
  <si>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</si>
  <si>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</si>
  <si>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</si>
  <si>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</si>
  <si>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</si>
  <si>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</si>
  <si>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</si>
  <si>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</si>
  <si>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</si>
  <si>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</si>
  <si>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</si>
  <si>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</si>
  <si>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</si>
  <si>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</si>
  <si>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</si>
  <si>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</si>
  <si>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</si>
  <si>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</si>
  <si>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</si>
  <si>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</si>
  <si>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</si>
  <si>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</si>
  <si>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</si>
  <si>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</si>
  <si>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</si>
  <si>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</si>
  <si>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</si>
  <si>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</si>
  <si>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</si>
  <si>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</si>
  <si>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</si>
  <si>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</si>
  <si>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</si>
  <si>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</si>
  <si>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</si>
  <si>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</si>
  <si>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</si>
  <si>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</si>
  <si>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</si>
  <si>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</si>
  <si>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</si>
  <si>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</si>
  <si>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</si>
  <si>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</si>
  <si>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</si>
  <si>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</si>
  <si>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</si>
  <si>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</si>
  <si>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</si>
  <si>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</si>
  <si>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</si>
  <si>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</si>
  <si>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</si>
  <si>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</si>
  <si>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</si>
  <si>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</si>
  <si>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</si>
  <si>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</si>
  <si>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</si>
  <si>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</si>
  <si>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</si>
  <si>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</si>
  <si>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</si>
  <si>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</si>
  <si>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</si>
  <si>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</si>
  <si>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</si>
  <si>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</si>
  <si>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</si>
  <si>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</si>
  <si>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</si>
  <si>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</si>
  <si>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</si>
  <si>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</si>
  <si>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</si>
  <si>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</si>
  <si>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</si>
  <si>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</si>
  <si>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</si>
  <si>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</si>
  <si>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</si>
  <si>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</si>
  <si>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</si>
  <si>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</si>
  <si>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</si>
  <si>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</si>
  <si>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</si>
  <si>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</si>
  <si>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</si>
  <si>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</si>
  <si>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</si>
  <si>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</si>
  <si>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</si>
  <si>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</si>
  <si>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</si>
  <si>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</si>
  <si>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</si>
  <si>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</si>
  <si>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</si>
  <si>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</si>
  <si>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</si>
  <si>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</si>
  <si>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</si>
  <si>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</si>
  <si>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</si>
  <si>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</si>
  <si>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</si>
  <si>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</si>
  <si>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</si>
  <si>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</si>
  <si>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</si>
  <si>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</si>
  <si>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</si>
  <si>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</si>
  <si>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</si>
  <si>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</si>
  <si>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</si>
  <si>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</si>
  <si>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</si>
  <si>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</si>
  <si>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</si>
  <si>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</si>
  <si>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</si>
  <si>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</si>
  <si>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</si>
  <si>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</si>
  <si>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</si>
  <si>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</si>
  <si>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</si>
  <si>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</si>
  <si>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</si>
  <si>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</si>
  <si>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</si>
  <si>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</si>
  <si>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</si>
  <si>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</si>
  <si>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</si>
  <si>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</si>
  <si>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</si>
  <si>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</si>
  <si>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</si>
  <si>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</si>
  <si>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</si>
  <si>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</si>
  <si>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</si>
  <si>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</si>
  <si>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</si>
  <si>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</si>
  <si>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</si>
  <si>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</si>
  <si>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</si>
  <si>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</si>
  <si>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</si>
  <si>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</si>
  <si>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</si>
  <si>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</si>
  <si>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</si>
  <si>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</si>
  <si>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</si>
  <si>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</si>
  <si>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</si>
  <si>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</si>
  <si>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</si>
  <si>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</si>
  <si>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</si>
  <si>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</si>
  <si>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</si>
  <si>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</si>
  <si>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</si>
  <si>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</si>
  <si>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</si>
  <si>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</si>
  <si>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</si>
  <si>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</si>
  <si>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</si>
  <si>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</si>
  <si>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</si>
  <si>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</si>
  <si>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</si>
  <si>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</si>
  <si>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</si>
  <si>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</si>
  <si>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</si>
  <si>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</si>
  <si>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</si>
  <si>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</si>
  <si>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</si>
  <si>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</si>
  <si>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</si>
  <si>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</si>
  <si>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</si>
  <si>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</si>
  <si>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</si>
  <si>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</si>
  <si>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</si>
  <si>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</si>
  <si>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</si>
  <si>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</si>
  <si>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</si>
  <si>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</si>
  <si>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</si>
  <si>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</si>
  <si>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</si>
  <si>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</si>
  <si>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</si>
  <si>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</si>
  <si>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</si>
  <si>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</si>
  <si>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</si>
  <si>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</si>
  <si>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</si>
  <si>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</si>
  <si>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</si>
  <si>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</si>
  <si>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</si>
  <si>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</si>
  <si>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</si>
  <si>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</si>
  <si>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</si>
  <si>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</si>
  <si>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</si>
  <si>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</si>
  <si>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</si>
  <si>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</si>
  <si>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</si>
  <si>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</si>
  <si>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</si>
  <si>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</si>
  <si>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</si>
  <si>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</si>
  <si>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</si>
  <si>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</si>
  <si>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</si>
  <si>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</si>
  <si>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</si>
  <si>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</si>
  <si>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</si>
  <si>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</si>
  <si>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</si>
  <si>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</si>
  <si>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</si>
  <si>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</si>
  <si>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</si>
  <si>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</si>
  <si>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</si>
  <si>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</si>
  <si>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</si>
  <si>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</si>
  <si>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</si>
  <si>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</si>
  <si>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</si>
  <si>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</si>
  <si>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</si>
  <si>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</si>
  <si>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</si>
  <si>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</si>
  <si>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</si>
  <si>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</si>
  <si>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</si>
  <si>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</si>
  <si>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</si>
  <si>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</si>
  <si>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</si>
  <si>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</si>
  <si>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</si>
  <si>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</si>
  <si>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</si>
  <si>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</si>
  <si>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</si>
  <si>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</si>
  <si>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</si>
  <si>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</si>
  <si>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</si>
  <si>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</si>
  <si>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</si>
  <si>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</si>
  <si>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</si>
  <si>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</si>
  <si>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</si>
  <si>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</si>
  <si>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</si>
  <si>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</si>
  <si>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</si>
  <si>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</si>
  <si>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</si>
  <si>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</si>
  <si>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</si>
  <si>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</si>
  <si>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</si>
  <si>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</si>
  <si>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</si>
  <si>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</si>
  <si>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</si>
  <si>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</si>
  <si>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</si>
  <si>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</si>
  <si>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</si>
  <si>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</si>
  <si>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</si>
  <si>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</si>
  <si>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</si>
  <si>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</si>
  <si>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</si>
  <si>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</si>
  <si>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</si>
  <si>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</si>
  <si>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</si>
  <si>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</si>
  <si>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</si>
  <si>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</si>
  <si>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</si>
  <si>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</si>
  <si>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</si>
  <si>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</si>
  <si>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</si>
  <si>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</si>
  <si>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</si>
  <si>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</si>
  <si>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</si>
  <si>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</si>
  <si>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</si>
  <si>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</si>
  <si>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</si>
  <si>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</si>
  <si>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</si>
  <si>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</si>
  <si>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</si>
  <si>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</si>
  <si>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</si>
  <si>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</si>
  <si>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</si>
  <si>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</si>
  <si>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</si>
  <si>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</si>
  <si>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</si>
  <si>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</si>
  <si>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</si>
  <si>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</si>
  <si>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</si>
  <si>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</si>
  <si>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</si>
  <si>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</si>
  <si>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</si>
  <si>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</si>
  <si>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</si>
  <si>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</si>
  <si>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</si>
  <si>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</si>
  <si>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</si>
  <si>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</si>
  <si>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</si>
  <si>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</si>
  <si>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</si>
  <si>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</si>
  <si>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</si>
  <si>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</si>
  <si>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</si>
  <si>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</si>
  <si>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</si>
  <si>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</si>
  <si>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</si>
  <si>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</si>
  <si>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</si>
  <si>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</si>
  <si>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</si>
  <si>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</si>
  <si>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</si>
  <si>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</si>
  <si>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</si>
  <si>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</si>
  <si>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</si>
  <si>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</si>
  <si>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</si>
  <si>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</si>
  <si>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</si>
  <si>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</si>
  <si>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</si>
  <si>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</si>
  <si>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</si>
  <si>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</si>
  <si>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</si>
  <si>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</si>
  <si>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</si>
  <si>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</si>
  <si>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</si>
  <si>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</si>
  <si>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</si>
  <si>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</si>
  <si>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</si>
  <si>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</si>
  <si>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</si>
  <si>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</si>
  <si>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</si>
  <si>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</si>
  <si>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</si>
  <si>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</si>
  <si>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</si>
  <si>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</si>
  <si>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</si>
  <si>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</si>
  <si>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</si>
  <si>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</si>
  <si>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</si>
  <si>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</si>
  <si>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</si>
  <si>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</si>
  <si>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</si>
  <si>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</si>
  <si>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</si>
  <si>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</si>
  <si>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</si>
  <si>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</si>
  <si>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</si>
  <si>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</si>
  <si>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</si>
  <si>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</si>
  <si>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</si>
  <si>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</si>
  <si>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</si>
  <si>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</si>
  <si>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</si>
  <si>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</si>
  <si>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</si>
  <si>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</si>
  <si>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</si>
  <si>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</si>
  <si>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</si>
  <si>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</si>
  <si>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</si>
  <si>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</si>
  <si>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</si>
  <si>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</si>
  <si>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</si>
  <si>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</si>
  <si>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</si>
  <si>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</si>
  <si>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</si>
  <si>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</si>
  <si>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</si>
  <si>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</si>
  <si>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</si>
  <si>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</si>
  <si>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</si>
  <si>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</si>
  <si>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</si>
  <si>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</si>
  <si>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</si>
  <si>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</si>
  <si>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</si>
  <si>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</si>
  <si>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</si>
  <si>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</si>
  <si>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</si>
  <si>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</si>
  <si>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</si>
  <si>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</si>
  <si>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</si>
  <si>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</si>
  <si>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</si>
  <si>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</si>
  <si>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</si>
  <si>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</si>
  <si>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</si>
  <si>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</si>
  <si>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</si>
  <si>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</si>
  <si>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</si>
  <si>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</si>
  <si>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</si>
  <si>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</si>
  <si>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</si>
  <si>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</si>
  <si>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</si>
  <si>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</si>
  <si>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</si>
  <si>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</si>
  <si>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</si>
  <si>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</si>
  <si>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</si>
  <si>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</si>
  <si>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</si>
  <si>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</si>
  <si>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</si>
  <si>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</si>
  <si>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</si>
  <si>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</si>
  <si>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</si>
  <si>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</si>
  <si>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</si>
  <si>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</si>
  <si>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</si>
  <si>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</si>
  <si>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</si>
  <si>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</si>
  <si>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</si>
  <si>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</si>
  <si>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</si>
  <si>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</si>
  <si>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</si>
  <si>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</si>
  <si>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</si>
  <si>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</si>
  <si>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</si>
  <si>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</si>
  <si>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</si>
  <si>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</si>
  <si>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</si>
  <si>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</si>
  <si>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</si>
  <si>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</si>
  <si>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</si>
  <si>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</si>
  <si>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</si>
  <si>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</si>
  <si>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</si>
  <si>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</si>
  <si>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</si>
  <si>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</si>
  <si>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</si>
  <si>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</si>
  <si>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</si>
  <si>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</si>
  <si>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</si>
  <si>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</si>
  <si>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</si>
  <si>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</si>
  <si>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</si>
  <si>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</si>
  <si>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</si>
  <si>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</si>
  <si>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</si>
  <si>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</si>
  <si>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</si>
  <si>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</si>
  <si>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</si>
  <si>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</si>
  <si>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</si>
  <si>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</si>
  <si>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</si>
  <si>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</si>
  <si>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</si>
  <si>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</si>
  <si>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</si>
  <si>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</si>
  <si>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</si>
  <si>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</si>
  <si>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</si>
  <si>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</si>
  <si>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</si>
  <si>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</si>
  <si>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</si>
  <si>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</si>
  <si>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</si>
  <si>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</si>
  <si>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</si>
  <si>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</si>
  <si>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</si>
  <si>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</si>
  <si>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</si>
  <si>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</si>
  <si>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</si>
  <si>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</si>
  <si>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</si>
  <si>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</si>
  <si>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</si>
  <si>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</si>
  <si>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</si>
  <si>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</si>
  <si>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</si>
  <si>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</si>
  <si>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</si>
  <si>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</si>
  <si>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</si>
  <si>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</si>
  <si>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</si>
  <si>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</si>
  <si>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</si>
  <si>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</si>
  <si>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</si>
  <si>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</si>
  <si>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</si>
  <si>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</si>
  <si>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</si>
  <si>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</si>
  <si>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</si>
  <si>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</si>
  <si>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</si>
  <si>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</si>
  <si>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</si>
  <si>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</si>
  <si>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</si>
  <si>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</si>
  <si>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</si>
  <si>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</si>
  <si>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</si>
  <si>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</si>
  <si>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</si>
  <si>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</si>
  <si>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</si>
  <si>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</si>
  <si>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</si>
  <si>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</si>
  <si>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</si>
  <si>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</si>
  <si>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</si>
  <si>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</si>
  <si>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</si>
  <si>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</si>
  <si>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</si>
  <si>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</si>
  <si>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</si>
  <si>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</si>
  <si>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</si>
  <si>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</si>
  <si>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</si>
  <si>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</si>
  <si>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</si>
  <si>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</si>
  <si>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</si>
  <si>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</si>
  <si>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</si>
  <si>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</si>
  <si>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</si>
  <si>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</si>
  <si>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</si>
  <si>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</si>
  <si>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</si>
  <si>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</si>
  <si>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</si>
  <si>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</si>
  <si>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</si>
  <si>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</si>
  <si>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</si>
  <si>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</si>
  <si>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</si>
  <si>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</si>
  <si>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</si>
  <si>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</si>
  <si>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</si>
  <si>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</si>
  <si>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</si>
  <si>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</si>
  <si>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</si>
  <si>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</si>
  <si>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</si>
  <si>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</si>
  <si>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</si>
  <si>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</si>
  <si>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</si>
  <si>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</si>
  <si>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</si>
  <si>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</si>
  <si>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</si>
  <si>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</si>
  <si>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</si>
  <si>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</si>
  <si>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</si>
  <si>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</si>
  <si>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</si>
  <si>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</si>
  <si>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</si>
  <si>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</si>
  <si>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</si>
  <si>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</si>
  <si>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</si>
  <si>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</si>
  <si>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</si>
  <si>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</si>
  <si>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</si>
  <si>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</si>
  <si>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</si>
  <si>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</si>
  <si>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</si>
  <si>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</si>
  <si>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</si>
  <si>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</si>
  <si>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</si>
  <si>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</si>
  <si>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</si>
  <si>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</si>
  <si>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</si>
  <si>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</si>
  <si>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</si>
  <si>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</si>
  <si>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</si>
  <si>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</si>
  <si>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</si>
  <si>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</si>
  <si>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</si>
  <si>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</si>
  <si>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</si>
  <si>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</si>
  <si>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</si>
  <si>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</si>
  <si>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</si>
  <si>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</si>
  <si>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</si>
  <si>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</si>
  <si>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</si>
  <si>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</si>
  <si>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</si>
  <si>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</si>
  <si>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</si>
  <si>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</si>
  <si>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</si>
  <si>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</si>
  <si>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</si>
  <si>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</si>
  <si>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</si>
  <si>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</si>
  <si>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</si>
  <si>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</si>
  <si>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</si>
  <si>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</si>
  <si>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</si>
  <si>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</si>
  <si>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</si>
  <si>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</si>
  <si>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</si>
  <si>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</si>
  <si>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</si>
  <si>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</si>
  <si>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</si>
  <si>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</si>
  <si>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</si>
  <si>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</si>
  <si>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</si>
  <si>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</si>
  <si>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</si>
  <si>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</si>
  <si>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</si>
  <si>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</si>
  <si>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</si>
  <si>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</si>
  <si>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</si>
  <si>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</si>
  <si>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</si>
  <si>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</si>
  <si>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</si>
  <si>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</si>
  <si>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</si>
  <si>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</si>
  <si>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</si>
  <si>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</si>
  <si>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</si>
  <si>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</si>
  <si>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</si>
  <si>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</si>
  <si>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</si>
  <si>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</si>
  <si>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</si>
  <si>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</si>
  <si>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</si>
  <si>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</si>
  <si>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</si>
  <si>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</si>
  <si>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</si>
  <si>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</si>
  <si>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</si>
  <si>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</si>
  <si>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</si>
  <si>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</si>
  <si>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</si>
  <si>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</si>
  <si>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</si>
  <si>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</si>
  <si>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</si>
  <si>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</si>
  <si>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</si>
  <si>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</si>
  <si>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</si>
  <si>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</si>
  <si>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</si>
  <si>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</si>
  <si>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</si>
  <si>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</si>
  <si>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</si>
  <si>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</si>
  <si>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</si>
  <si>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</si>
  <si>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</si>
  <si>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</si>
  <si>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</si>
  <si>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</si>
  <si>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</si>
  <si>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</si>
  <si>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</si>
  <si>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</si>
  <si>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</si>
  <si>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</si>
  <si>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</si>
  <si>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</si>
  <si>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</si>
  <si>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</si>
  <si>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</si>
  <si>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</si>
  <si>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</si>
  <si>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</si>
  <si>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</si>
  <si>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</si>
  <si>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</si>
  <si>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</si>
  <si>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</si>
  <si>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</si>
  <si>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</si>
  <si>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</si>
  <si>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</si>
  <si>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</si>
  <si>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</si>
  <si>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</si>
  <si>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</si>
  <si>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</si>
  <si>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</si>
  <si>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</si>
  <si>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</si>
  <si>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</si>
  <si>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</si>
  <si>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</si>
  <si>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</si>
  <si>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</si>
  <si>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</si>
  <si>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</si>
  <si>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</si>
  <si>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</si>
  <si>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</si>
  <si>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</si>
  <si>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</si>
  <si>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</si>
  <si>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</si>
  <si>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</si>
  <si>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</si>
  <si>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</si>
  <si>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</si>
  <si>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</si>
  <si>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</si>
  <si>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</si>
  <si>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</si>
  <si>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</si>
  <si>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</si>
  <si>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</si>
  <si>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</si>
  <si>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</si>
  <si>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</si>
  <si>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</si>
  <si>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</si>
  <si>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</si>
  <si>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</si>
  <si>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</si>
  <si>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</si>
  <si>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</si>
  <si>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</si>
  <si>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</si>
  <si>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</si>
  <si>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</si>
  <si>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</si>
  <si>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</si>
  <si>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</si>
  <si>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</si>
  <si>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</si>
  <si>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</si>
  <si>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</si>
  <si>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</si>
  <si>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</si>
  <si>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</si>
  <si>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</si>
  <si>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</si>
  <si>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</si>
  <si>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</si>
  <si>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</si>
  <si>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</si>
  <si>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</si>
  <si>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</si>
  <si>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</si>
  <si>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</si>
  <si>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</si>
  <si>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</si>
  <si>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</si>
  <si>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</si>
  <si>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</si>
  <si>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</si>
  <si>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</si>
  <si>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</si>
  <si>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</si>
  <si>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</si>
  <si>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</si>
  <si>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</si>
  <si>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</si>
  <si>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</si>
  <si>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</si>
  <si>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</si>
  <si>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</si>
  <si>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</si>
  <si>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</si>
  <si>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</si>
  <si>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</si>
  <si>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</si>
  <si>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</si>
  <si>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</si>
  <si>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</si>
  <si>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</si>
  <si>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</si>
  <si>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</si>
  <si>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</si>
  <si>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</si>
  <si>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</si>
  <si>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</si>
  <si>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</si>
  <si>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</si>
  <si>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</si>
  <si>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</si>
  <si>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</si>
  <si>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</si>
  <si>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</si>
  <si>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</si>
  <si>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</si>
  <si>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</si>
  <si>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</si>
  <si>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</si>
  <si>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</si>
  <si>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</si>
  <si>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</si>
  <si>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</si>
  <si>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</si>
  <si>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</si>
  <si>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</si>
  <si>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</si>
  <si>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</si>
  <si>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</si>
  <si>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</si>
  <si>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</si>
  <si>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</si>
  <si>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</si>
  <si>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</si>
  <si>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</si>
  <si>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</si>
  <si>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</si>
  <si>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</si>
  <si>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</si>
  <si>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</si>
  <si>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</si>
  <si>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</si>
  <si>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</si>
  <si>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</si>
  <si>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</si>
  <si>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</si>
  <si>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</si>
  <si>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</si>
  <si>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</si>
  <si>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</si>
  <si>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</si>
  <si>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</si>
  <si>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</si>
  <si>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</si>
  <si>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</si>
  <si>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</si>
  <si>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</si>
  <si>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</si>
  <si>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</si>
  <si>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</si>
  <si>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</si>
  <si>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</si>
  <si>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</si>
  <si>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</si>
  <si>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</si>
  <si>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</si>
  <si>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</si>
  <si>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</si>
  <si>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</si>
  <si>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</si>
  <si>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</si>
  <si>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</si>
  <si>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</si>
  <si>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</si>
  <si>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</si>
  <si>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</si>
  <si>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</si>
  <si>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</si>
  <si>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</si>
  <si>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</si>
  <si>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</si>
  <si>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</si>
  <si>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</si>
  <si>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</si>
  <si>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</si>
  <si>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</si>
  <si>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</si>
  <si>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</si>
  <si>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</si>
  <si>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</si>
  <si>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</si>
  <si>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</si>
  <si>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</si>
  <si>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</si>
  <si>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</si>
  <si>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</si>
  <si>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</si>
  <si>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</si>
  <si>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</si>
  <si>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</si>
  <si>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</si>
  <si>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</si>
  <si>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</si>
  <si>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</si>
  <si>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</si>
  <si>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</si>
  <si>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</si>
  <si>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</si>
  <si>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</si>
  <si>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</si>
  <si>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</si>
  <si>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</si>
  <si>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</si>
  <si>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</si>
  <si>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</si>
  <si>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</si>
  <si>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</si>
  <si>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</si>
  <si>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</si>
  <si>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</si>
  <si>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</si>
  <si>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</si>
  <si>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</si>
  <si>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</si>
  <si>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</si>
  <si>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</si>
  <si>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</si>
  <si>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</si>
  <si>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</si>
  <si>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</si>
  <si>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</si>
  <si>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</si>
  <si>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</si>
  <si>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</si>
  <si>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</si>
  <si>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</si>
  <si>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</si>
  <si>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</si>
  <si>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</si>
  <si>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</si>
  <si>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</si>
  <si>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</si>
  <si>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</si>
  <si>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</si>
  <si>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</si>
  <si>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</si>
  <si>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</si>
  <si>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</si>
  <si>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</si>
  <si>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</si>
  <si>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</si>
  <si>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</si>
  <si>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</si>
  <si>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</si>
  <si>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</si>
  <si>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</si>
  <si>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</si>
  <si>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</si>
  <si>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</si>
  <si>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</si>
  <si>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</si>
  <si>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</si>
  <si>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</si>
  <si>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</si>
  <si>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</si>
  <si>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</si>
  <si>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</si>
  <si>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</si>
  <si>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</si>
  <si>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</si>
  <si>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</si>
  <si>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</si>
  <si>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</si>
  <si>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</si>
  <si>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</si>
  <si>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</si>
  <si>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</si>
  <si>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</si>
  <si>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</si>
  <si>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</si>
  <si>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</si>
  <si>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</si>
  <si>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</si>
  <si>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</si>
  <si>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</si>
  <si>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</si>
  <si>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</si>
  <si>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</si>
  <si>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</si>
  <si>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</si>
  <si>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</si>
  <si>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</si>
  <si>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</si>
  <si>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</si>
  <si>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</si>
  <si>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</si>
  <si>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</si>
  <si>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</si>
  <si>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</si>
  <si>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</si>
  <si>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</si>
  <si>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</si>
  <si>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</si>
  <si>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</si>
  <si>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</si>
  <si>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</si>
  <si>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</si>
  <si>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</si>
  <si>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</si>
  <si>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</si>
  <si>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</si>
  <si>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</si>
  <si>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</si>
  <si>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</si>
  <si>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</si>
  <si>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</si>
  <si>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</si>
  <si>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</si>
  <si>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</si>
  <si>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</si>
  <si>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</si>
  <si>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</si>
  <si>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</si>
  <si>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</si>
  <si>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</si>
  <si>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</si>
  <si>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</si>
  <si>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</si>
  <si>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</si>
  <si>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</si>
  <si>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</si>
  <si>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</si>
  <si>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</si>
  <si>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</si>
  <si>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</si>
  <si>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</si>
  <si>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</si>
  <si>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</si>
  <si>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</si>
  <si>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</si>
  <si>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</si>
  <si>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</si>
  <si>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</si>
  <si>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</si>
  <si>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</si>
  <si>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</si>
  <si>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</si>
  <si>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</si>
  <si>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</si>
  <si>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</si>
  <si>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</si>
  <si>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</si>
  <si>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</si>
  <si>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</si>
  <si>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</si>
  <si>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</si>
  <si>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</si>
  <si>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</si>
  <si>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</si>
  <si>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</si>
  <si>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</si>
  <si>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</si>
  <si>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</si>
  <si>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</si>
  <si>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</si>
  <si>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</si>
  <si>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</si>
  <si>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</si>
  <si>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</si>
  <si>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</si>
  <si>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</si>
  <si>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</si>
  <si>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</si>
  <si>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</si>
  <si>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</si>
  <si>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</si>
  <si>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</si>
  <si>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</si>
  <si>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</si>
  <si>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</si>
  <si>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</si>
  <si>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</si>
  <si>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</si>
  <si>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</si>
  <si>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</si>
  <si>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</si>
  <si>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</si>
  <si>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</si>
  <si>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</si>
  <si>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</si>
  <si>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</si>
  <si>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</si>
  <si>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</si>
  <si>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</si>
  <si>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</si>
  <si>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</si>
  <si>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</si>
  <si>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</si>
  <si>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</si>
  <si>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</si>
  <si>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</si>
  <si>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</si>
  <si>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</si>
  <si>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</si>
  <si>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</si>
  <si>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</si>
  <si>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</si>
  <si>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</si>
  <si>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</si>
  <si>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</si>
  <si>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</si>
  <si>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</si>
  <si>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</si>
  <si>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</si>
  <si>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</si>
  <si>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</si>
  <si>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</si>
  <si>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</si>
  <si>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</si>
  <si>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</si>
  <si>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</si>
  <si>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</si>
  <si>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</si>
  <si>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</si>
  <si>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</si>
  <si>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</si>
  <si>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</si>
  <si>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</si>
  <si>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</si>
  <si>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</si>
  <si>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</si>
  <si>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</si>
  <si>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</si>
  <si>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</si>
  <si>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</si>
  <si>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</si>
  <si>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</si>
  <si>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</si>
  <si>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</si>
  <si>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</si>
  <si>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</si>
  <si>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</si>
  <si>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</si>
  <si>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</si>
  <si>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</si>
  <si>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</si>
  <si>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</si>
  <si>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</si>
  <si>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</si>
  <si>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</si>
  <si>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</si>
  <si>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</si>
  <si>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</si>
  <si>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</si>
  <si>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</si>
  <si>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</si>
  <si>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</si>
  <si>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</si>
  <si>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</si>
  <si>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</si>
  <si>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</si>
  <si>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</si>
  <si>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</si>
  <si>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</si>
  <si>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</si>
  <si>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</si>
  <si>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</si>
  <si>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</si>
  <si>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</si>
  <si>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</si>
  <si>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</si>
  <si>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</si>
  <si>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</si>
  <si>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</si>
  <si>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</si>
  <si>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</si>
  <si>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</si>
  <si>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</si>
  <si>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</si>
  <si>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</si>
  <si>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</si>
  <si>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</si>
  <si>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</si>
  <si>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</si>
  <si>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</si>
  <si>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</si>
  <si>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</si>
  <si>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</si>
  <si>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</si>
  <si>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</si>
  <si>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</si>
  <si>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</si>
  <si>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</si>
  <si>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</si>
  <si>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</si>
  <si>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</si>
  <si>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</si>
  <si>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</si>
  <si>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</si>
  <si>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</si>
  <si>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</si>
  <si>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</si>
  <si>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</si>
  <si>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</si>
  <si>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</si>
  <si>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</si>
  <si>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</si>
  <si>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</si>
  <si>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</si>
  <si>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</si>
  <si>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</si>
  <si>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</si>
  <si>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</si>
  <si>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</si>
  <si>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</si>
  <si>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</si>
  <si>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</si>
  <si>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</si>
  <si>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</si>
  <si>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</si>
  <si>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</si>
  <si>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</si>
  <si>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</si>
  <si>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</si>
  <si>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</si>
  <si>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</si>
  <si>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</si>
  <si>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</si>
  <si>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</si>
  <si>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</si>
  <si>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</si>
  <si>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</si>
  <si>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</si>
  <si>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</si>
  <si>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</si>
  <si>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</si>
  <si>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</si>
  <si>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</si>
  <si>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</si>
  <si>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</si>
  <si>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</si>
  <si>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</si>
  <si>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</si>
  <si>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</si>
  <si>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</si>
  <si>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</si>
  <si>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</si>
  <si>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</si>
  <si>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</si>
  <si>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</si>
  <si>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</si>
  <si>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</si>
  <si>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</si>
  <si>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</si>
  <si>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</si>
  <si>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</si>
  <si>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</si>
  <si>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</si>
  <si>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</si>
  <si>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</si>
  <si>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</si>
  <si>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</si>
  <si>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</si>
  <si>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</si>
  <si>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</si>
  <si>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</si>
  <si>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</si>
  <si>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</si>
  <si>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</si>
  <si>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</si>
  <si>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</si>
  <si>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</si>
  <si>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</si>
  <si>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</si>
  <si>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</si>
  <si>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</si>
  <si>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</si>
  <si>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</si>
  <si>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</si>
  <si>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</si>
  <si>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</si>
  <si>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</si>
  <si>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</si>
  <si>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</si>
  <si>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</si>
  <si>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</si>
  <si>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</si>
  <si>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</si>
  <si>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</si>
  <si>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</si>
  <si>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</si>
  <si>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</si>
  <si>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</si>
  <si>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</si>
  <si>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</si>
  <si>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</si>
  <si>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</si>
  <si>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</si>
  <si>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</si>
  <si>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</si>
  <si>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</si>
  <si>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</si>
  <si>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</si>
  <si>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</si>
  <si>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</si>
  <si>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</si>
  <si>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</si>
  <si>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</si>
  <si>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</si>
  <si>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</si>
  <si>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</si>
  <si>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</si>
  <si>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</si>
  <si>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</si>
  <si>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</si>
  <si>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</si>
  <si>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</si>
  <si>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</si>
  <si>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</si>
  <si>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</si>
  <si>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</si>
  <si>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</si>
  <si>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</si>
  <si>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</si>
  <si>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</si>
  <si>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</si>
  <si>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</si>
  <si>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</si>
  <si>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</si>
  <si>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</si>
  <si>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</si>
  <si>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</si>
  <si>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</si>
  <si>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</si>
  <si>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</si>
  <si>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</si>
  <si>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</si>
  <si>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</si>
  <si>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</si>
  <si>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</si>
  <si>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</si>
  <si>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</si>
  <si>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</si>
  <si>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</si>
  <si>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</si>
  <si>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</si>
  <si>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</si>
  <si>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</si>
  <si>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</si>
  <si>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</si>
  <si>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</si>
  <si>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</si>
  <si>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</si>
  <si>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</si>
  <si>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</si>
  <si>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</si>
  <si>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</si>
  <si>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</si>
  <si>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</si>
  <si>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</si>
  <si>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</si>
  <si>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</si>
  <si>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</si>
  <si>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</si>
  <si>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</si>
  <si>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</si>
  <si>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</si>
  <si>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</si>
  <si>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</si>
  <si>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</si>
  <si>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</si>
  <si>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</si>
  <si>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</si>
  <si>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</si>
  <si>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</si>
  <si>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</si>
  <si>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</si>
  <si>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</si>
  <si>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</si>
  <si>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</si>
  <si>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</si>
  <si>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</si>
  <si>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</si>
  <si>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</si>
  <si>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</si>
  <si>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</si>
  <si>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</si>
  <si>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</si>
  <si>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</si>
  <si>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</si>
  <si>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</si>
  <si>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</si>
  <si>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</si>
  <si>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</si>
  <si>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</si>
  <si>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</si>
  <si>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</si>
  <si>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</si>
  <si>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</si>
  <si>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</si>
  <si>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</si>
  <si>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</si>
  <si>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</si>
  <si>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</si>
  <si>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</si>
  <si>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</si>
  <si>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</si>
  <si>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</si>
  <si>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</si>
  <si>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</si>
  <si>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</si>
  <si>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</si>
  <si>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</si>
  <si>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</si>
  <si>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</si>
  <si>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</si>
  <si>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</si>
  <si>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</si>
  <si>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</si>
  <si>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</si>
  <si>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</si>
  <si>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</si>
  <si>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</si>
  <si>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</si>
  <si>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</si>
  <si>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</si>
  <si>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</si>
  <si>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</si>
  <si>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</si>
  <si>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</si>
  <si>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</si>
  <si>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</si>
  <si>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</si>
  <si>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</si>
  <si>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</si>
  <si>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</si>
  <si>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</si>
  <si>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</si>
  <si>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</si>
  <si>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</si>
  <si>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</si>
  <si>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</si>
  <si>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</si>
  <si>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</si>
  <si>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</si>
  <si>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</si>
  <si>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</si>
  <si>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</si>
  <si>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</si>
  <si>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</si>
  <si>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</si>
  <si>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</si>
  <si>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</si>
  <si>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</si>
  <si>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</si>
  <si>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</si>
  <si>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</si>
  <si>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</si>
  <si>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</si>
  <si>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</si>
  <si>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</si>
  <si>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</si>
  <si>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</si>
  <si>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</si>
  <si>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</si>
  <si>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</si>
  <si>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</si>
  <si>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</si>
  <si>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</si>
  <si>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</si>
  <si>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</si>
  <si>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</si>
  <si>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</si>
  <si>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</si>
  <si>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</si>
  <si>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</si>
  <si>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</si>
  <si>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</si>
  <si>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</si>
  <si>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</si>
  <si>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</si>
  <si>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</si>
  <si>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</si>
  <si>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</si>
  <si>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</si>
  <si>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</si>
  <si>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</si>
  <si>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</si>
  <si>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</si>
  <si>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</si>
  <si>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</si>
  <si>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</si>
  <si>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</si>
  <si>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</si>
  <si>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</si>
  <si>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</si>
  <si>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</si>
  <si>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</si>
  <si>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</si>
  <si>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</si>
  <si>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</si>
  <si>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</si>
  <si>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</si>
  <si>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</si>
  <si>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</si>
  <si>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</si>
  <si>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</si>
  <si>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</si>
  <si>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</si>
  <si>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</si>
  <si>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</si>
  <si>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</si>
  <si>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</si>
  <si>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</si>
  <si>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</si>
  <si>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</si>
  <si>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</si>
  <si>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</si>
  <si>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</si>
  <si>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</si>
  <si>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</si>
  <si>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</si>
  <si>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</si>
  <si>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</si>
  <si>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</si>
  <si>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</si>
  <si>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</si>
  <si>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</si>
  <si>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</si>
  <si>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</si>
  <si>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</si>
  <si>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</si>
  <si>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</si>
  <si>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</si>
  <si>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</si>
  <si>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</si>
  <si>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</si>
  <si>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</si>
  <si>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</si>
  <si>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</si>
  <si>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</si>
  <si>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</si>
  <si>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</si>
  <si>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</si>
  <si>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</si>
  <si>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</si>
  <si>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</si>
  <si>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</si>
  <si>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</si>
  <si>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</si>
  <si>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</si>
  <si>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</si>
  <si>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</si>
  <si>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</si>
  <si>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</si>
  <si>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</si>
  <si>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</si>
  <si>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</si>
  <si>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</si>
  <si>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</si>
  <si>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</si>
  <si>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</si>
  <si>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</si>
  <si>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</si>
  <si>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</si>
  <si>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</si>
  <si>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</si>
  <si>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</si>
  <si>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</si>
  <si>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</si>
  <si>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</si>
  <si>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</si>
  <si>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</si>
  <si>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</si>
  <si>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</si>
  <si>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</si>
  <si>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</si>
  <si>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</si>
  <si>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</si>
  <si>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</si>
  <si>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</si>
  <si>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</si>
  <si>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</si>
  <si>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</si>
  <si>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</si>
  <si>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</si>
  <si>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</si>
  <si>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</si>
  <si>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</si>
  <si>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</si>
  <si>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</si>
  <si>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</si>
  <si>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</si>
  <si>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</si>
  <si>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</si>
  <si>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</si>
  <si>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</si>
  <si>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</si>
  <si>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</si>
  <si>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</si>
  <si>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</si>
  <si>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</si>
  <si>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</si>
  <si>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</si>
  <si>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</si>
  <si>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</si>
  <si>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</si>
  <si>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</si>
  <si>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</si>
  <si>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</si>
  <si>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</si>
  <si>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</si>
  <si>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</si>
  <si>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</si>
  <si>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</si>
  <si>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</si>
  <si>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</si>
  <si>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</si>
  <si>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</si>
  <si>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</si>
  <si>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</si>
  <si>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</si>
  <si>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</si>
  <si>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</si>
  <si>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</si>
  <si>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</si>
  <si>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</si>
  <si>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</si>
  <si>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</si>
  <si>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</si>
  <si>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</si>
  <si>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</si>
  <si>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</si>
  <si>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</si>
  <si>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</si>
  <si>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</si>
  <si>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</si>
  <si>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</si>
  <si>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</si>
  <si>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</si>
  <si>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</si>
  <si>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</si>
  <si>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</si>
  <si>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</si>
  <si>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</si>
  <si>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</si>
  <si>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</si>
  <si>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</si>
  <si>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</si>
  <si>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</si>
  <si>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</si>
  <si>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</si>
  <si>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</si>
  <si>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</si>
  <si>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</si>
  <si>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</si>
  <si>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</si>
  <si>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</si>
  <si>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</si>
  <si>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</si>
  <si>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</si>
  <si>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</si>
  <si>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</si>
  <si>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</si>
  <si>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</si>
  <si>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</si>
  <si>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</si>
  <si>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</si>
  <si>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</si>
  <si>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</si>
  <si>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</si>
  <si>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</si>
  <si>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</si>
  <si>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</si>
  <si>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</si>
  <si>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</si>
  <si>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</si>
  <si>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</si>
  <si>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</si>
  <si>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</si>
  <si>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</si>
  <si>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</si>
  <si>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</si>
  <si>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</si>
  <si>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</si>
  <si>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</si>
  <si>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</si>
  <si>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</si>
  <si>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</si>
  <si>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</si>
  <si>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</si>
  <si>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</si>
  <si>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</si>
  <si>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</si>
  <si>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</si>
  <si>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</si>
  <si>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</si>
  <si>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</si>
  <si>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</si>
  <si>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</si>
  <si>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</si>
  <si>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</si>
  <si>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</si>
  <si>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</si>
  <si>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</si>
  <si>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</si>
  <si>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</si>
  <si>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</si>
  <si>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</si>
  <si>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</si>
  <si>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</si>
  <si>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</si>
  <si>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</si>
  <si>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</si>
  <si>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</si>
  <si>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</si>
  <si>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</si>
  <si>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</si>
  <si>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</si>
  <si>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</si>
  <si>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</si>
  <si>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</si>
  <si>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</si>
  <si>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</si>
  <si>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</si>
  <si>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</si>
  <si>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</si>
  <si>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</si>
  <si>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</si>
  <si>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</si>
  <si>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</si>
  <si>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</si>
  <si>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</si>
  <si>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</si>
  <si>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</si>
  <si>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</si>
  <si>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</si>
  <si>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</si>
  <si>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</si>
  <si>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</si>
  <si>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</si>
  <si>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</si>
  <si>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</si>
  <si>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</si>
  <si>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</si>
  <si>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</si>
  <si>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</si>
  <si>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</si>
  <si>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</si>
  <si>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</si>
  <si>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</si>
  <si>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</si>
  <si>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</si>
  <si>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</si>
  <si>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</si>
  <si>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</si>
  <si>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</si>
  <si>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</si>
  <si>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</si>
  <si>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</si>
  <si>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</si>
  <si>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</si>
  <si>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</si>
  <si>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</si>
  <si>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</si>
  <si>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</si>
  <si>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</si>
  <si>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</si>
  <si>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</si>
  <si>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</si>
  <si>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</si>
  <si>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</si>
  <si>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</si>
  <si>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</si>
  <si>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</si>
  <si>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</si>
  <si>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</si>
  <si>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</si>
  <si>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</si>
  <si>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</si>
  <si>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</si>
  <si>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</si>
  <si>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</si>
  <si>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</si>
  <si>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</si>
  <si>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</si>
  <si>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</si>
  <si>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</si>
  <si>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</si>
  <si>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</si>
  <si>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</si>
  <si>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</si>
  <si>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</si>
  <si>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</si>
  <si>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</si>
  <si>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</si>
  <si>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</si>
  <si>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</si>
  <si>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</si>
  <si>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</si>
  <si>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</si>
  <si>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</si>
  <si>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</si>
  <si>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</si>
  <si>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</si>
  <si>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</si>
  <si>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</si>
  <si>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</si>
  <si>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</si>
  <si>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</si>
  <si>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</si>
  <si>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</si>
  <si>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</si>
  <si>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</si>
  <si>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</si>
  <si>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</si>
  <si>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</si>
  <si>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</si>
  <si>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</si>
  <si>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</si>
  <si>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</si>
  <si>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</si>
  <si>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</si>
  <si>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</si>
  <si>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</si>
  <si>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</si>
  <si>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</si>
  <si>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</si>
  <si>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</si>
  <si>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</si>
  <si>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</si>
  <si>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</si>
  <si>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</si>
  <si>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</si>
  <si>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</si>
  <si>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</si>
  <si>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</si>
  <si>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</si>
  <si>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</si>
  <si>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</si>
  <si>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</si>
  <si>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</si>
  <si>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</si>
  <si>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</si>
  <si>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</si>
  <si>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</si>
  <si>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</si>
  <si>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</si>
  <si>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</si>
  <si>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</si>
  <si>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</si>
  <si>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</si>
  <si>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</si>
  <si>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</si>
  <si>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</si>
  <si>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</si>
  <si>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</si>
  <si>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</si>
  <si>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</si>
  <si>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</si>
  <si>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</si>
  <si>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</si>
  <si>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</si>
  <si>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</si>
  <si>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</si>
  <si>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</si>
  <si>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</si>
  <si>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</si>
  <si>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</si>
  <si>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</si>
  <si>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</si>
  <si>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</si>
  <si>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</si>
  <si>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</si>
  <si>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</si>
  <si>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</si>
  <si>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</si>
  <si>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</si>
  <si>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</si>
  <si>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</si>
  <si>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</si>
  <si>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</si>
  <si>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</si>
  <si>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</si>
  <si>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</si>
  <si>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</si>
  <si>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</si>
  <si>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</si>
  <si>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</si>
  <si>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</si>
  <si>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</si>
  <si>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</si>
  <si>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</si>
  <si>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</si>
  <si>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</si>
  <si>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</si>
  <si>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</si>
  <si>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</si>
  <si>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</si>
  <si>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</si>
  <si>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</si>
  <si>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</si>
  <si>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</si>
  <si>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</si>
  <si>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</si>
  <si>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</si>
  <si>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</si>
  <si>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</si>
  <si>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</si>
  <si>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</si>
  <si>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</si>
  <si>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</si>
  <si>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</si>
  <si>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</si>
  <si>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</si>
  <si>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</si>
  <si>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</si>
  <si>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</si>
  <si>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</si>
  <si>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</si>
  <si>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</si>
  <si>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</si>
  <si>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</si>
  <si>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</si>
  <si>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</si>
  <si>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</si>
  <si>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</si>
  <si>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</si>
  <si>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</si>
  <si>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</si>
  <si>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</si>
  <si>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</si>
  <si>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</si>
  <si>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</si>
  <si>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</si>
  <si>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</si>
  <si>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</si>
  <si>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</si>
  <si>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</si>
  <si>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</si>
  <si>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</si>
  <si>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</si>
  <si>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</si>
  <si>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</si>
  <si>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</si>
  <si>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</si>
  <si>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</si>
  <si>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</si>
  <si>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</si>
  <si>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</si>
  <si>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</si>
  <si>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</si>
  <si>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</si>
  <si>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</si>
  <si>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</si>
  <si>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</si>
  <si>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</si>
  <si>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</si>
  <si>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</si>
  <si>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</si>
  <si>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</si>
  <si>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</si>
  <si>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</si>
  <si>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</si>
  <si>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</si>
  <si>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</si>
  <si>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</si>
  <si>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</si>
  <si>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</si>
  <si>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</si>
  <si>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</si>
  <si>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</si>
  <si>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</si>
  <si>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</si>
  <si>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</si>
  <si>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</si>
  <si>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</si>
  <si>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</si>
  <si>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</si>
  <si>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</si>
  <si>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</si>
  <si>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</si>
  <si>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</si>
  <si>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</si>
  <si>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</si>
  <si>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</si>
  <si>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</si>
  <si>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</si>
  <si>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</si>
  <si>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</si>
  <si>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</si>
  <si>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</si>
  <si>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</si>
  <si>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</si>
  <si>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</si>
  <si>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</si>
  <si>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</si>
  <si>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</si>
  <si>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</si>
  <si>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</si>
  <si>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</si>
  <si>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</si>
  <si>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</si>
  <si>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</si>
  <si>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</si>
  <si>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</si>
  <si>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</si>
  <si>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</si>
  <si>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</si>
  <si>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</si>
  <si>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</si>
  <si>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</si>
  <si>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</si>
  <si>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</si>
  <si>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</si>
  <si>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</si>
  <si>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</si>
  <si>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</si>
  <si>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</si>
  <si>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</si>
  <si>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</si>
  <si>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</si>
  <si>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</si>
  <si>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</si>
  <si>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</si>
  <si>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</si>
  <si>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</si>
  <si>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</si>
  <si>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</si>
  <si>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</si>
  <si>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</si>
  <si>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</si>
  <si>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</si>
  <si>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</si>
  <si>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</si>
  <si>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</si>
  <si>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</si>
  <si>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</si>
  <si>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</si>
  <si>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</si>
  <si>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</si>
  <si>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</si>
  <si>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</si>
  <si>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</si>
  <si>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</si>
  <si>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</si>
  <si>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</si>
  <si>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</si>
  <si>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</si>
  <si>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</si>
  <si>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</si>
  <si>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</si>
  <si>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</si>
  <si>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</si>
  <si>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</si>
  <si>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</si>
  <si>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</si>
  <si>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</si>
  <si>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</si>
  <si>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</si>
  <si>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</si>
  <si>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</si>
  <si>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</si>
  <si>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</si>
  <si>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</si>
  <si>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</si>
  <si>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</si>
  <si>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</si>
  <si>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</si>
  <si>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</si>
  <si>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</si>
  <si>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</si>
  <si>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</si>
  <si>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</si>
  <si>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</si>
  <si>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</si>
  <si>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</si>
  <si>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</si>
  <si>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</si>
  <si>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</si>
  <si>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</si>
  <si>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</si>
  <si>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</si>
  <si>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</si>
  <si>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</si>
  <si>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</si>
  <si>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</si>
  <si>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</si>
  <si>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</si>
  <si>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</si>
  <si>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</si>
  <si>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</si>
  <si>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</si>
  <si>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</si>
  <si>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</si>
  <si>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</si>
  <si>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</si>
  <si>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</si>
  <si>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</si>
  <si>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</si>
  <si>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</si>
  <si>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</si>
  <si>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</si>
  <si>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</si>
  <si>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</si>
  <si>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</si>
  <si>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</si>
  <si>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</si>
  <si>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</si>
  <si>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</si>
  <si>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</si>
  <si>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</si>
  <si>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</si>
  <si>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</si>
  <si>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</si>
  <si>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</si>
  <si>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</si>
  <si>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</si>
  <si>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</si>
  <si>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</si>
  <si>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</si>
  <si>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</si>
  <si>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</si>
  <si>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</si>
  <si>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</si>
  <si>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</si>
  <si>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</si>
  <si>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</si>
  <si>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</si>
  <si>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</si>
  <si>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</si>
  <si>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</si>
  <si>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</si>
  <si>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</si>
  <si>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</si>
  <si>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</si>
  <si>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</si>
  <si>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</si>
  <si>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</si>
  <si>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</si>
  <si>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</si>
  <si>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</si>
  <si>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</si>
  <si>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</si>
  <si>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</si>
  <si>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</si>
  <si>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</si>
  <si>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</si>
  <si>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</si>
  <si>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</si>
  <si>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</si>
  <si>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</si>
  <si>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</si>
  <si>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</si>
  <si>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</si>
  <si>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</si>
  <si>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</si>
  <si>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</si>
  <si>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</si>
  <si>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</si>
  <si>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</si>
  <si>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</si>
  <si>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</si>
  <si>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</si>
  <si>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</si>
  <si>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</si>
  <si>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</si>
  <si>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</si>
  <si>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</si>
  <si>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</si>
  <si>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</si>
  <si>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</si>
  <si>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</si>
  <si>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</si>
  <si>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</si>
  <si>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</si>
  <si>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</si>
  <si>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</si>
  <si>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</si>
  <si>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</si>
  <si>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</si>
  <si>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</si>
  <si>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</si>
  <si>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</si>
  <si>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</si>
  <si>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</si>
  <si>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</si>
  <si>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</si>
  <si>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</si>
  <si>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</si>
  <si>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</si>
  <si>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</si>
  <si>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</si>
  <si>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</si>
  <si>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</si>
  <si>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</si>
  <si>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</si>
  <si>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</si>
  <si>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</si>
  <si>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</si>
  <si>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</si>
  <si>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</si>
  <si>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</si>
  <si>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</si>
  <si>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</si>
  <si>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</si>
  <si>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</si>
  <si>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</si>
  <si>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</si>
  <si>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</si>
  <si>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</si>
  <si>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</si>
  <si>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</si>
  <si>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</si>
  <si>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</si>
  <si>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</si>
  <si>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</si>
  <si>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</si>
  <si>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</si>
  <si>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</si>
  <si>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</si>
  <si>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</si>
  <si>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</si>
  <si>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</si>
  <si>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</si>
  <si>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</si>
  <si>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</si>
  <si>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</si>
  <si>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</si>
  <si>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</si>
  <si>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</si>
  <si>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</si>
  <si>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</si>
  <si>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</si>
  <si>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</si>
  <si>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</si>
  <si>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</si>
  <si>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</si>
  <si>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</si>
  <si>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</si>
  <si>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</si>
  <si>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</si>
  <si>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</si>
  <si>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</si>
  <si>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</si>
  <si>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</si>
  <si>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</si>
  <si>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</si>
  <si>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</si>
  <si>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</si>
  <si>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</si>
  <si>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</si>
  <si>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</si>
  <si>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</si>
  <si>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</si>
  <si>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</si>
  <si>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</si>
  <si>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</si>
  <si>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</si>
  <si>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</si>
  <si>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</si>
  <si>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</si>
  <si>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</si>
  <si>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</si>
  <si>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</si>
  <si>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</si>
  <si>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</si>
  <si>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</si>
  <si>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</si>
  <si>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</si>
  <si>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</si>
  <si>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</si>
  <si>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</si>
  <si>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</si>
  <si>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</si>
  <si>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</si>
  <si>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</si>
  <si>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</si>
  <si>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</si>
  <si>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</si>
  <si>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</si>
  <si>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</si>
  <si>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</si>
  <si>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</si>
  <si>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</si>
  <si>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</si>
  <si>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</si>
  <si>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</si>
  <si>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</si>
  <si>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</si>
  <si>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</si>
  <si>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</si>
  <si>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</si>
  <si>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</si>
  <si>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</si>
  <si>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</si>
  <si>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</si>
  <si>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</si>
  <si>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</si>
  <si>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</si>
  <si>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</si>
  <si>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</si>
  <si>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</si>
  <si>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</si>
  <si>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</si>
  <si>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</si>
  <si>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</si>
  <si>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</si>
  <si>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</si>
  <si>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</si>
  <si>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</si>
  <si>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</si>
  <si>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</si>
  <si>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</si>
  <si>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</si>
  <si>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</si>
  <si>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</si>
  <si>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</si>
  <si>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</si>
  <si>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</si>
  <si>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</si>
  <si>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</si>
  <si>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</si>
  <si>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</si>
  <si>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</si>
  <si>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</si>
  <si>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</si>
  <si>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</si>
  <si>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</si>
  <si>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</si>
  <si>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</si>
  <si>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</si>
  <si>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</si>
  <si>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</si>
  <si>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</si>
  <si>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</si>
  <si>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</si>
  <si>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</si>
  <si>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</si>
  <si>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</si>
  <si>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</si>
  <si>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</si>
  <si>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</si>
  <si>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</si>
  <si>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</si>
  <si>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</si>
  <si>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</si>
  <si>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</si>
  <si>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</si>
  <si>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</si>
  <si>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</si>
  <si>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</si>
  <si>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</si>
  <si>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</si>
  <si>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</si>
  <si>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</si>
  <si>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</si>
  <si>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</si>
  <si>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</si>
  <si>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</si>
  <si>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</si>
  <si>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</si>
  <si>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</si>
  <si>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</si>
  <si>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</si>
  <si>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</si>
  <si>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</si>
  <si>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</si>
  <si>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</si>
  <si>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</si>
  <si>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</si>
  <si>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</si>
  <si>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</si>
  <si>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</si>
  <si>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</si>
  <si>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</si>
  <si>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</si>
  <si>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</si>
  <si>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</si>
  <si>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</si>
  <si>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</si>
  <si>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</si>
  <si>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</si>
  <si>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</si>
  <si>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</si>
  <si>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</si>
  <si>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</si>
  <si>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</si>
  <si>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</si>
  <si>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</si>
  <si>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</si>
  <si>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</si>
  <si>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</si>
  <si>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</si>
  <si>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</si>
  <si>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</si>
  <si>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</si>
  <si>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</si>
  <si>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</si>
  <si>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</si>
  <si>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</si>
  <si>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</si>
  <si>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</si>
  <si>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</si>
  <si>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</si>
  <si>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</si>
  <si>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</si>
  <si>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</si>
  <si>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</si>
  <si>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</si>
  <si>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</si>
  <si>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</si>
  <si>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</si>
  <si>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</si>
  <si>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</si>
  <si>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</si>
  <si>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</si>
  <si>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</si>
  <si>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</si>
  <si>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</si>
  <si>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</si>
  <si>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</si>
  <si>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</si>
  <si>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</si>
  <si>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</si>
  <si>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</si>
  <si>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</si>
  <si>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</si>
  <si>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</si>
  <si>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</si>
  <si>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</si>
  <si>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</si>
  <si>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</si>
  <si>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</si>
  <si>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</si>
  <si>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</si>
  <si>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</si>
  <si>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</si>
  <si>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</si>
  <si>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</si>
  <si>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</si>
  <si>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</si>
  <si>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</si>
  <si>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</si>
  <si>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</si>
  <si>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</si>
  <si>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</si>
  <si>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</si>
  <si>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</si>
  <si>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</si>
  <si>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</si>
  <si>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</si>
  <si>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</si>
  <si>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</si>
  <si>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</si>
  <si>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</si>
  <si>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</si>
  <si>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</si>
  <si>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</si>
  <si>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</si>
  <si>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</si>
  <si>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</si>
  <si>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</si>
  <si>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</si>
  <si>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</si>
  <si>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</si>
  <si>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</si>
  <si>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</si>
  <si>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</si>
  <si>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</si>
  <si>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</si>
  <si>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</si>
  <si>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</si>
  <si>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</si>
  <si>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</si>
  <si>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</si>
  <si>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</si>
  <si>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</si>
  <si>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</si>
  <si>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</si>
  <si>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</si>
  <si>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</si>
  <si>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</si>
  <si>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</si>
  <si>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</si>
  <si>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</si>
  <si>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</si>
  <si>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</si>
  <si>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</si>
  <si>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</si>
  <si>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</si>
  <si>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</si>
  <si>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</si>
  <si>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</si>
  <si>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</si>
  <si>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</si>
  <si>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</si>
  <si>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</si>
  <si>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</si>
  <si>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</si>
  <si>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</si>
  <si>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</si>
  <si>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</si>
  <si>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</si>
  <si>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</si>
  <si>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</si>
  <si>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</si>
  <si>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</si>
  <si>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</si>
  <si>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</si>
  <si>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</si>
  <si>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</si>
  <si>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</si>
  <si>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</si>
  <si>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</si>
  <si>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</si>
  <si>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</si>
  <si>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</si>
  <si>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</si>
  <si>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</si>
  <si>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</si>
  <si>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</si>
  <si>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</si>
  <si>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</si>
  <si>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</si>
  <si>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</si>
  <si>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</si>
  <si>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</si>
  <si>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</si>
  <si>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</si>
  <si>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</si>
  <si>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</si>
  <si>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</si>
  <si>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</si>
  <si>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</si>
  <si>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</si>
  <si>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</si>
  <si>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</si>
  <si>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</si>
  <si>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</si>
  <si>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</si>
  <si>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</si>
  <si>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</si>
  <si>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</si>
  <si>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</si>
  <si>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</si>
  <si>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</si>
  <si>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</si>
  <si>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</si>
  <si>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</si>
  <si>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</si>
  <si>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</si>
  <si>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</si>
  <si>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</si>
  <si>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</si>
  <si>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</si>
  <si>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</si>
  <si>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</si>
  <si>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</si>
  <si>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</si>
  <si>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</si>
  <si>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</si>
  <si>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</si>
  <si>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</si>
  <si>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</si>
  <si>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</si>
  <si>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</si>
  <si>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</si>
  <si>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</si>
  <si>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</si>
  <si>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</si>
  <si>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</si>
  <si>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</si>
  <si>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</si>
  <si>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</si>
  <si>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</si>
  <si>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</si>
  <si>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</si>
  <si>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</si>
  <si>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</si>
  <si>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</si>
  <si>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</si>
  <si>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</si>
  <si>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</si>
  <si>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</si>
  <si>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</si>
  <si>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</si>
  <si>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</si>
  <si>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</si>
  <si>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</si>
  <si>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</si>
  <si>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</si>
  <si>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</si>
  <si>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</si>
  <si>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</si>
  <si>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</si>
  <si>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</si>
  <si>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</si>
  <si>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</si>
  <si>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</si>
  <si>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</si>
  <si>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</si>
  <si>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</si>
  <si>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</si>
  <si>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</si>
  <si>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</si>
  <si>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</si>
  <si>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</si>
  <si>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</si>
  <si>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</si>
  <si>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</si>
  <si>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</si>
  <si>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</si>
  <si>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</si>
  <si>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</si>
  <si>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</si>
  <si>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</si>
  <si>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</si>
  <si>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</si>
  <si>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</si>
  <si>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</si>
  <si>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</si>
  <si>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</si>
  <si>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</si>
  <si>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</si>
  <si>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</si>
  <si>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</si>
  <si>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</si>
  <si>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</si>
  <si>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</si>
  <si>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</si>
  <si>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</si>
  <si>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</si>
  <si>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</si>
  <si>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</si>
  <si>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</si>
  <si>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</si>
  <si>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</si>
  <si>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</si>
  <si>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</si>
  <si>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</si>
  <si>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</si>
  <si>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</si>
  <si>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</si>
  <si>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</si>
  <si>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</si>
  <si>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</si>
  <si>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</si>
  <si>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</si>
  <si>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</si>
  <si>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</si>
  <si>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</si>
  <si>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</si>
  <si>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</si>
  <si>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</si>
  <si>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</si>
  <si>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</si>
  <si>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</si>
  <si>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</si>
  <si>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</si>
  <si>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</si>
  <si>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</si>
  <si>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</si>
  <si>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</si>
  <si>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</si>
  <si>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</si>
  <si>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</si>
  <si>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</si>
  <si>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</si>
  <si>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</si>
  <si>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</si>
  <si>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</si>
  <si>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</si>
  <si>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</si>
  <si>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</si>
  <si>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</si>
  <si>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</si>
  <si>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</si>
  <si>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</si>
  <si>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</si>
  <si>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</si>
  <si>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</si>
  <si>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</si>
  <si>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</si>
  <si>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</si>
  <si>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</si>
  <si>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</si>
  <si>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</si>
  <si>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</si>
  <si>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</si>
  <si>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</si>
  <si>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</si>
  <si>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</si>
  <si>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</si>
  <si>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</si>
  <si>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</si>
  <si>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</si>
  <si>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</si>
  <si>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</si>
  <si>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</si>
  <si>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</si>
  <si>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</si>
  <si>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</si>
  <si>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</si>
  <si>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</si>
  <si>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</si>
  <si>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</si>
  <si>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</si>
  <si>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</si>
  <si>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</si>
  <si>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</si>
  <si>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</si>
  <si>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</si>
  <si>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</si>
  <si>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</si>
  <si>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</si>
  <si>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</si>
  <si>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</si>
  <si>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</si>
  <si>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</si>
  <si>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</si>
  <si>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</si>
  <si>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</si>
  <si>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</si>
  <si>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</si>
  <si>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</si>
  <si>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</si>
  <si>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</si>
  <si>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</si>
  <si>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</si>
  <si>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</si>
  <si>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</si>
  <si>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</si>
  <si>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</si>
  <si>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</si>
  <si>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</si>
  <si>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</si>
  <si>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</si>
  <si>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</si>
  <si>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</si>
  <si>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</si>
  <si>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</si>
  <si>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</si>
  <si>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</si>
  <si>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</si>
  <si>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</si>
  <si>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</si>
  <si>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</si>
  <si>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</si>
  <si>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</si>
  <si>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</si>
  <si>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</si>
  <si>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</si>
  <si>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</si>
  <si>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</si>
  <si>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</si>
  <si>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</si>
  <si>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</si>
  <si>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</si>
  <si>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</si>
  <si>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</si>
  <si>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</si>
  <si>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</si>
  <si>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</si>
  <si>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</si>
  <si>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</si>
  <si>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</si>
  <si>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</si>
  <si>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</si>
  <si>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</si>
  <si>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</si>
  <si>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</si>
  <si>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</si>
  <si>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</si>
  <si>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</si>
  <si>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</si>
  <si>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</si>
  <si>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</si>
  <si>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</si>
  <si>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</si>
  <si>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</si>
  <si>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</si>
  <si>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</si>
  <si>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</si>
  <si>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</si>
  <si>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</si>
  <si>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</si>
  <si>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</si>
  <si>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</si>
  <si>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</si>
  <si>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</si>
  <si>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</si>
  <si>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</si>
  <si>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</si>
  <si>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</si>
  <si>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</si>
  <si>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</si>
  <si>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</si>
  <si>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</si>
  <si>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</si>
  <si>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</si>
  <si>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</si>
  <si>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</si>
  <si>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</si>
  <si>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</si>
  <si>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</si>
  <si>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</si>
  <si>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</si>
  <si>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</si>
  <si>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</si>
  <si>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</si>
  <si>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</si>
  <si>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</si>
  <si>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</si>
  <si>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</si>
  <si>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</si>
  <si>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</si>
  <si>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</si>
  <si>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</si>
  <si>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</si>
  <si>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</si>
  <si>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</si>
  <si>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</si>
  <si>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</si>
  <si>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</si>
  <si>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</si>
  <si>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</si>
  <si>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</si>
  <si>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</si>
  <si>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</si>
  <si>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</si>
  <si>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</si>
  <si>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</si>
  <si>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</si>
  <si>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</si>
  <si>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</si>
  <si>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</si>
  <si>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</si>
  <si>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</si>
  <si>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</si>
  <si>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</si>
  <si>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</si>
  <si>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</si>
  <si>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</si>
  <si>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</si>
  <si>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</si>
  <si>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</si>
  <si>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</si>
  <si>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</si>
  <si>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</si>
  <si>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</si>
  <si>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</si>
  <si>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</si>
  <si>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</si>
  <si>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</si>
  <si>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</si>
  <si>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</si>
  <si>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</si>
  <si>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</si>
  <si>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</si>
  <si>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</si>
  <si>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</si>
  <si>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</si>
  <si>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</si>
  <si>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</si>
  <si>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</si>
  <si>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</si>
  <si>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</si>
  <si>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</si>
  <si>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</si>
  <si>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</si>
  <si>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</si>
  <si>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</si>
  <si>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</si>
  <si>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</si>
  <si>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</si>
  <si>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</si>
  <si>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</si>
  <si>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</si>
  <si>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</si>
  <si>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</si>
  <si>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</si>
  <si>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</si>
  <si>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</si>
  <si>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</si>
  <si>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</si>
  <si>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</si>
  <si>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</si>
  <si>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</si>
  <si>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</si>
  <si>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</si>
  <si>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</si>
  <si>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</si>
  <si>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</si>
  <si>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</si>
  <si>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</si>
  <si>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</si>
  <si>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</si>
  <si>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</si>
  <si>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</si>
  <si>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</si>
  <si>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</si>
  <si>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</si>
  <si>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</si>
  <si>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</si>
  <si>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</si>
  <si>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</si>
  <si>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</si>
  <si>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</si>
  <si>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</si>
  <si>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</si>
  <si>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</si>
  <si>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</si>
  <si>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</si>
  <si>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</si>
  <si>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</si>
  <si>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</si>
  <si>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</si>
  <si>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</si>
  <si>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</si>
  <si>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</si>
  <si>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</si>
  <si>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</si>
  <si>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</si>
  <si>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</si>
  <si>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</si>
  <si>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</si>
  <si>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</si>
  <si>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</si>
  <si>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</si>
  <si>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</si>
  <si>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</si>
  <si>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</si>
  <si>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</si>
  <si>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</si>
  <si>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</si>
  <si>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</si>
  <si>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</si>
  <si>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</si>
  <si>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</si>
  <si>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</si>
  <si>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</si>
  <si>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</si>
  <si>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</si>
  <si>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</si>
  <si>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</si>
  <si>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</si>
  <si>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</si>
  <si>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</si>
  <si>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</si>
  <si>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</si>
  <si>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</si>
  <si>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</si>
  <si>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</si>
  <si>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</si>
  <si>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</si>
  <si>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</si>
  <si>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</si>
  <si>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</si>
  <si>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</si>
  <si>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</si>
  <si>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</si>
  <si>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</si>
  <si>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</si>
  <si>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</si>
  <si>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</si>
  <si>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</si>
  <si>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</si>
  <si>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</si>
  <si>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</si>
  <si>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</si>
  <si>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</si>
  <si>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</si>
  <si>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</si>
  <si>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</si>
  <si>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</si>
  <si>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</si>
  <si>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</si>
  <si>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</si>
  <si>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</si>
  <si>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</si>
  <si>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</si>
  <si>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</si>
  <si>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</si>
  <si>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</si>
  <si>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</si>
  <si>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</si>
  <si>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</si>
  <si>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</si>
  <si>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</si>
  <si>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</si>
  <si>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</si>
  <si>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</si>
  <si>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</si>
  <si>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</si>
  <si>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</si>
  <si>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</si>
  <si>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</si>
  <si>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</si>
  <si>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</si>
  <si>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</si>
  <si>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</si>
  <si>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</si>
  <si>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</si>
  <si>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</si>
  <si>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</si>
  <si>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</si>
  <si>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</si>
  <si>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</si>
  <si>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</si>
  <si>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</si>
  <si>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</si>
  <si>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</si>
  <si>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</si>
  <si>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</si>
  <si>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</si>
  <si>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</si>
  <si>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</si>
  <si>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</si>
  <si>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</si>
  <si>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</si>
  <si>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</si>
  <si>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</si>
  <si>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</si>
  <si>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</si>
  <si>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</si>
  <si>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</si>
  <si>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</si>
  <si>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</si>
  <si>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</si>
  <si>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</si>
  <si>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</si>
  <si>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</si>
  <si>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</si>
  <si>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</si>
  <si>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</si>
  <si>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</si>
  <si>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</si>
  <si>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</si>
  <si>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</si>
  <si>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</si>
  <si>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</si>
  <si>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</si>
  <si>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</si>
  <si>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</si>
  <si>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</si>
  <si>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</si>
  <si>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</si>
  <si>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</si>
  <si>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</si>
  <si>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</si>
  <si>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</si>
  <si>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</si>
  <si>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</si>
  <si>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</si>
  <si>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</si>
  <si>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</si>
  <si>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</si>
  <si>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</si>
  <si>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</si>
  <si>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</si>
  <si>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</si>
  <si>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</si>
  <si>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</si>
  <si>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</si>
  <si>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</si>
  <si>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</si>
  <si>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</si>
  <si>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</si>
  <si>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</si>
  <si>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</si>
  <si>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</si>
  <si>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</si>
  <si>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</si>
  <si>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</si>
  <si>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</si>
  <si>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</si>
  <si>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</si>
  <si>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</si>
  <si>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</si>
  <si>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</si>
  <si>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</si>
  <si>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</si>
  <si>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</si>
  <si>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</si>
  <si>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</si>
  <si>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</si>
  <si>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</si>
  <si>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</si>
  <si>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</si>
  <si>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</si>
  <si>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</si>
  <si>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</si>
  <si>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</si>
  <si>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</si>
  <si>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</si>
  <si>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</si>
  <si>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</si>
  <si>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</si>
  <si>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</si>
  <si>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</si>
  <si>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</si>
  <si>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</si>
  <si>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</si>
  <si>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</si>
  <si>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</si>
  <si>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</si>
  <si>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</si>
  <si>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</si>
  <si>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</si>
  <si>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</si>
  <si>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</si>
  <si>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</si>
  <si>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</si>
  <si>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</si>
  <si>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</si>
  <si>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</si>
  <si>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</si>
  <si>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</si>
  <si>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</si>
  <si>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</si>
  <si>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</si>
  <si>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</si>
  <si>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</si>
  <si>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</si>
  <si>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</si>
  <si>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</si>
  <si>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</si>
  <si>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</si>
  <si>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</si>
  <si>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</si>
  <si>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</si>
  <si>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</si>
  <si>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</si>
  <si>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</si>
  <si>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</si>
  <si>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</si>
  <si>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</si>
  <si>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</si>
  <si>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</si>
  <si>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</si>
  <si>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</si>
  <si>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</si>
  <si>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</si>
  <si>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</si>
  <si>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</si>
  <si>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</si>
  <si>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</si>
  <si>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</si>
  <si>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</si>
  <si>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</si>
  <si>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</si>
  <si>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</si>
  <si>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</si>
  <si>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</si>
  <si>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</si>
  <si>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</si>
  <si>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</si>
  <si>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</si>
  <si>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</si>
  <si>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</si>
  <si>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</si>
  <si>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</si>
  <si>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</si>
  <si>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</si>
  <si>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</si>
  <si>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</si>
  <si>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</si>
  <si>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</si>
  <si>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</si>
  <si>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</si>
  <si>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</si>
  <si>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</si>
  <si>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</si>
  <si>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</si>
  <si>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</si>
  <si>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</si>
  <si>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</si>
  <si>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</si>
  <si>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</si>
  <si>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</si>
  <si>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</si>
  <si>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</si>
  <si>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</si>
  <si>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</si>
  <si>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</si>
  <si>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</si>
  <si>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</si>
  <si>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</si>
  <si>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</si>
  <si>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</si>
  <si>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</si>
  <si>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</si>
  <si>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</si>
  <si>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</si>
  <si>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</si>
  <si>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</si>
  <si>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</si>
  <si>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</si>
  <si>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</si>
  <si>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</si>
  <si>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</si>
  <si>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</si>
  <si>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</si>
  <si>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</si>
  <si>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</si>
  <si>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</si>
  <si>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</si>
  <si>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</si>
  <si>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</si>
  <si>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</si>
  <si>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</si>
  <si>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</si>
  <si>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</si>
  <si>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</si>
  <si>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</si>
  <si>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</si>
  <si>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</si>
  <si>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</si>
  <si>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</si>
  <si>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</si>
  <si>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</si>
  <si>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</si>
  <si>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</si>
  <si>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</si>
  <si>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</si>
  <si>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</si>
  <si>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</si>
  <si>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</si>
  <si>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</si>
  <si>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</si>
  <si>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</si>
  <si>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</si>
  <si>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</si>
  <si>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</si>
  <si>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</si>
  <si>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</si>
  <si>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</si>
  <si>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</si>
  <si>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</si>
  <si>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</si>
  <si>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</si>
  <si>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</si>
  <si>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</si>
  <si>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</si>
  <si>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</si>
  <si>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</si>
  <si>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</si>
  <si>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</si>
  <si>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</si>
  <si>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</si>
  <si>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</si>
  <si>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</si>
  <si>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</si>
  <si>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</si>
  <si>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</si>
  <si>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</si>
  <si>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</si>
  <si>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</si>
  <si>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</si>
  <si>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</si>
  <si>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</si>
  <si>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</si>
  <si>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</si>
  <si>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</si>
  <si>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</si>
  <si>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</si>
  <si>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</si>
  <si>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</si>
  <si>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</si>
  <si>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</si>
  <si>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</si>
  <si>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</si>
  <si>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</si>
  <si>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</si>
  <si>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</si>
  <si>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</si>
  <si>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</si>
  <si>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</si>
  <si>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</si>
  <si>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</si>
  <si>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</si>
  <si>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</si>
  <si>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</si>
  <si>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</si>
  <si>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</si>
  <si>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</si>
  <si>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</si>
  <si>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</si>
  <si>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</si>
  <si>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</si>
  <si>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</si>
  <si>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</si>
  <si>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</si>
  <si>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</si>
  <si>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</si>
  <si>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</si>
  <si>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</si>
  <si>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</si>
  <si>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</si>
  <si>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</si>
  <si>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</si>
  <si>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</si>
  <si>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</si>
  <si>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</si>
  <si>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</si>
  <si>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</si>
  <si>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</si>
  <si>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</si>
  <si>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</si>
  <si>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</si>
  <si>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</si>
  <si>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</si>
  <si>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</si>
  <si>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</si>
  <si>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</si>
  <si>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</si>
  <si>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</si>
  <si>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</si>
  <si>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</si>
  <si>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</si>
  <si>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</si>
  <si>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</si>
  <si>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</si>
  <si>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</si>
  <si>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</si>
  <si>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</si>
  <si>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</si>
  <si>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</si>
  <si>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</si>
  <si>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</si>
  <si>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</si>
  <si>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</si>
  <si>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</si>
  <si>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</si>
  <si>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</si>
  <si>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</si>
  <si>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</si>
  <si>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</si>
  <si>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</si>
  <si>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</si>
  <si>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</si>
  <si>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</si>
  <si>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</si>
  <si>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</si>
  <si>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</si>
  <si>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</si>
  <si>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</si>
  <si>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</si>
  <si>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</si>
  <si>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</si>
  <si>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</si>
  <si>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</si>
  <si>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</si>
  <si>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</si>
  <si>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</si>
  <si>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</si>
  <si>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</si>
  <si>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</si>
  <si>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</si>
  <si>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</si>
  <si>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</si>
  <si>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</si>
  <si>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</si>
  <si>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</si>
  <si>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</si>
  <si>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</si>
  <si>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</si>
  <si>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</si>
  <si>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</si>
  <si>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</si>
  <si>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</si>
  <si>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</si>
  <si>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</si>
  <si>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</si>
  <si>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</si>
  <si>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</si>
  <si>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</si>
  <si>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</si>
  <si>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</si>
  <si>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</si>
  <si>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</si>
  <si>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</si>
  <si>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</si>
  <si>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</si>
  <si>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</si>
  <si>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</si>
  <si>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</si>
  <si>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</si>
  <si>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</si>
  <si>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</si>
  <si>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</si>
  <si>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</si>
  <si>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</si>
  <si>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</si>
  <si>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</si>
  <si>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</si>
  <si>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</si>
  <si>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</si>
  <si>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</si>
  <si>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</si>
  <si>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</si>
  <si>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</si>
  <si>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</si>
  <si>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</si>
  <si>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</si>
  <si>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</si>
  <si>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</si>
  <si>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</si>
  <si>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</si>
  <si>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</si>
  <si>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</si>
  <si>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</si>
  <si>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</si>
  <si>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</si>
  <si>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</si>
  <si>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</si>
  <si>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</si>
  <si>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</si>
  <si>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</si>
  <si>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</si>
  <si>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</si>
  <si>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</si>
  <si>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</si>
  <si>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</si>
  <si>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</si>
  <si>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</si>
  <si>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</si>
  <si>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</si>
  <si>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</si>
  <si>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</si>
  <si>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</si>
  <si>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</si>
  <si>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</si>
  <si>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</si>
  <si>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</si>
  <si>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</si>
  <si>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</si>
  <si>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</si>
  <si>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</si>
  <si>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</si>
  <si>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</si>
  <si>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</si>
  <si>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</si>
  <si>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</si>
  <si>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</si>
  <si>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</si>
  <si>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</si>
  <si>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</si>
  <si>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</si>
  <si>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</si>
  <si>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</si>
  <si>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</si>
  <si>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</si>
  <si>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</si>
  <si>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</si>
  <si>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</si>
  <si>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</si>
  <si>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</si>
  <si>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</si>
  <si>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</si>
  <si>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</si>
  <si>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</si>
  <si>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</si>
  <si>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</si>
  <si>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</si>
  <si>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</si>
  <si>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</si>
  <si>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</si>
  <si>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</si>
  <si>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</si>
  <si>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</si>
  <si>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</si>
  <si>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</si>
  <si>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</si>
  <si>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</si>
  <si>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</si>
  <si>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</si>
  <si>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</si>
  <si>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</si>
  <si>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</si>
  <si>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</si>
  <si>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</si>
  <si>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</si>
  <si>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</si>
  <si>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</si>
  <si>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</si>
  <si>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</si>
  <si>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</si>
  <si>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</si>
  <si>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</si>
  <si>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</si>
  <si>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</si>
  <si>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</si>
  <si>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</si>
  <si>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</si>
  <si>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</si>
  <si>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</si>
  <si>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</si>
  <si>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</si>
  <si>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</si>
  <si>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</si>
  <si>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</si>
  <si>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</si>
  <si>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</si>
  <si>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</si>
  <si>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</si>
  <si>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</si>
  <si>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</si>
  <si>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</si>
  <si>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</si>
  <si>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</si>
  <si>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</si>
  <si>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</si>
  <si>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</si>
  <si>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</si>
  <si>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</si>
  <si>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</si>
  <si>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</si>
  <si>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</si>
  <si>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</si>
  <si>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</si>
  <si>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</si>
  <si>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</si>
  <si>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</si>
  <si>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</si>
  <si>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</si>
  <si>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</si>
  <si>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</si>
  <si>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</si>
  <si>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</si>
  <si>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</si>
  <si>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</si>
  <si>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</si>
  <si>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</si>
  <si>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</si>
  <si>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</si>
  <si>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</si>
  <si>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</si>
  <si>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</si>
  <si>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</si>
  <si>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</si>
  <si>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</si>
  <si>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</si>
  <si>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</si>
  <si>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</si>
  <si>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</si>
  <si>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</si>
  <si>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</si>
  <si>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</si>
  <si>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</si>
  <si>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</si>
  <si>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</si>
  <si>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</si>
  <si>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</si>
  <si>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</si>
  <si>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</si>
  <si>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</si>
  <si>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</si>
  <si>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</si>
  <si>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</si>
  <si>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</si>
  <si>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</si>
  <si>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</si>
  <si>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</si>
  <si>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</si>
  <si>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</si>
  <si>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</si>
  <si>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</si>
  <si>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</si>
  <si>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</si>
  <si>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</si>
  <si>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</si>
  <si>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</si>
  <si>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</si>
  <si>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</si>
  <si>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</si>
  <si>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</si>
  <si>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</si>
  <si>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</si>
  <si>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</si>
  <si>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</si>
  <si>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</si>
  <si>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</si>
  <si>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</si>
  <si>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</si>
  <si>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</si>
  <si>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</si>
  <si>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</si>
  <si>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</si>
  <si>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</si>
  <si>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</si>
  <si>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</si>
  <si>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</si>
  <si>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</si>
  <si>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</si>
  <si>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</si>
  <si>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</si>
  <si>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</si>
  <si>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</si>
  <si>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</si>
  <si>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</si>
  <si>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</si>
  <si>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</si>
  <si>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</si>
  <si>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</si>
  <si>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</si>
  <si>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</si>
  <si>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</si>
  <si>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</si>
  <si>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</si>
  <si>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</si>
  <si>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</si>
  <si>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</si>
  <si>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</si>
  <si>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</si>
  <si>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</si>
  <si>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</si>
  <si>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</si>
  <si>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</si>
  <si>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</si>
  <si>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</si>
  <si>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</si>
  <si>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</si>
  <si>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</si>
  <si>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</si>
  <si>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</si>
  <si>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</si>
  <si>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</si>
  <si>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</si>
  <si>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</si>
  <si>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</si>
  <si>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</si>
  <si>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</si>
  <si>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</si>
  <si>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</si>
  <si>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</si>
  <si>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</si>
  <si>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</si>
  <si>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</si>
  <si>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</si>
  <si>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</si>
  <si>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</si>
  <si>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</si>
  <si>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</si>
  <si>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</si>
  <si>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</si>
  <si>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</si>
  <si>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</si>
  <si>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</si>
  <si>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</si>
  <si>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</si>
  <si>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</si>
  <si>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</si>
  <si>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</si>
  <si>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</si>
  <si>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</si>
  <si>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</si>
  <si>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</si>
  <si>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</si>
  <si>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</si>
  <si>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</si>
  <si>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</si>
  <si>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</si>
  <si>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</si>
  <si>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</si>
  <si>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</si>
  <si>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</si>
  <si>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</si>
  <si>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</si>
  <si>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</si>
  <si>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</si>
  <si>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</si>
  <si>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</si>
  <si>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</si>
  <si>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</si>
  <si>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</si>
  <si>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</si>
  <si>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</si>
  <si>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</si>
  <si>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</si>
  <si>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</si>
  <si>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</si>
  <si>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</si>
  <si>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</si>
  <si>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</si>
  <si>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</si>
  <si>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</si>
  <si>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</si>
  <si>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</si>
  <si>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</si>
  <si>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</si>
  <si>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</si>
  <si>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</si>
  <si>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</si>
  <si>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</si>
  <si>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</si>
  <si>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</si>
  <si>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</si>
  <si>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</si>
  <si>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</si>
  <si>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</si>
  <si>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</si>
  <si>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</si>
  <si>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</si>
  <si>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</si>
  <si>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</si>
  <si>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</si>
  <si>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</si>
  <si>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</si>
  <si>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</si>
  <si>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</si>
  <si>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</si>
  <si>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</si>
  <si>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</si>
  <si>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</si>
  <si>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</si>
  <si>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</si>
  <si>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</si>
  <si>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</si>
  <si>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</si>
  <si>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</si>
  <si>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</si>
  <si>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</si>
  <si>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</si>
  <si>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</si>
  <si>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</si>
  <si>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</si>
  <si>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</si>
  <si>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</si>
  <si>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</si>
  <si>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</si>
  <si>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</si>
  <si>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</si>
  <si>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</si>
  <si>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</si>
  <si>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</si>
  <si>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</si>
  <si>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</si>
  <si>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</si>
  <si>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</si>
  <si>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</si>
  <si>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</si>
  <si>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</si>
  <si>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</si>
  <si>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</si>
  <si>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</si>
  <si>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</si>
  <si>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</si>
  <si>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</si>
  <si>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</si>
  <si>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</si>
  <si>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</si>
  <si>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</si>
  <si>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</si>
  <si>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</si>
  <si>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</si>
  <si>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</si>
  <si>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</si>
  <si>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</si>
  <si>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</si>
  <si>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</si>
  <si>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</si>
  <si>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</si>
  <si>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</si>
  <si>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</si>
  <si>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</si>
  <si>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</si>
  <si>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</si>
  <si>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</si>
  <si>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</si>
  <si>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</si>
  <si>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</si>
  <si>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</si>
  <si>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</si>
  <si>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</si>
  <si>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</si>
  <si>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</si>
  <si>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</si>
  <si>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</si>
  <si>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</si>
  <si>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</si>
  <si>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</si>
  <si>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</si>
  <si>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</si>
  <si>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</si>
  <si>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</si>
  <si>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</si>
  <si>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</si>
  <si>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</si>
  <si>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</si>
  <si>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</si>
  <si>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</si>
  <si>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</si>
  <si>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</si>
  <si>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</si>
  <si>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</si>
  <si>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</si>
  <si>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</si>
  <si>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</si>
  <si>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</si>
  <si>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</si>
  <si>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</si>
  <si>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</si>
  <si>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</si>
  <si>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</si>
  <si>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</si>
  <si>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</si>
  <si>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</si>
  <si>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</si>
  <si>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</si>
  <si>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</si>
  <si>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</si>
  <si>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</si>
  <si>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</si>
  <si>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</si>
  <si>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</si>
  <si>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</si>
  <si>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</si>
  <si>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</si>
  <si>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</si>
  <si>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</si>
  <si>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</si>
  <si>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</si>
  <si>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</si>
  <si>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</si>
  <si>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</si>
  <si>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</si>
  <si>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</si>
  <si>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</si>
  <si>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</si>
  <si>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</si>
  <si>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</si>
  <si>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</si>
  <si>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</si>
  <si>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</si>
  <si>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</si>
  <si>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</si>
  <si>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</si>
  <si>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</si>
  <si>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</si>
  <si>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</si>
  <si>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</si>
  <si>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</si>
  <si>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</si>
  <si>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</si>
  <si>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</si>
  <si>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</si>
  <si>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</si>
  <si>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</si>
  <si>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</si>
  <si>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</si>
  <si>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</si>
  <si>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</si>
  <si>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</si>
  <si>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</si>
  <si>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</si>
  <si>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</si>
  <si>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</si>
  <si>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</si>
  <si>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</si>
  <si>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</si>
  <si>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</si>
  <si>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</si>
  <si>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</si>
  <si>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</si>
  <si>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</si>
  <si>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</si>
  <si>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</si>
  <si>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</si>
  <si>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</si>
  <si>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</si>
  <si>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</si>
  <si>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</si>
  <si>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</si>
  <si>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</si>
  <si>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</si>
  <si>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</si>
  <si>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</si>
  <si>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</si>
  <si>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</si>
  <si>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</si>
  <si>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</si>
  <si>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</si>
  <si>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</si>
  <si>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</si>
  <si>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</si>
  <si>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</si>
  <si>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</si>
  <si>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</si>
  <si>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</si>
  <si>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</si>
  <si>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</si>
  <si>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</si>
  <si>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</si>
  <si>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</si>
  <si>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</si>
  <si>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</si>
  <si>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</si>
  <si>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</si>
  <si>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</si>
  <si>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</si>
  <si>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</si>
  <si>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</si>
  <si>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</si>
  <si>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</si>
  <si>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</si>
  <si>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</si>
  <si>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</si>
  <si>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</si>
  <si>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</si>
  <si>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</si>
  <si>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</si>
  <si>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</si>
  <si>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</si>
  <si>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</si>
  <si>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</si>
  <si>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</si>
  <si>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</si>
  <si>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</si>
  <si>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</si>
  <si>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</si>
  <si>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</si>
  <si>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</si>
  <si>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</si>
  <si>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</si>
  <si>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</si>
  <si>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</si>
  <si>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</si>
  <si>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</si>
  <si>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</si>
  <si>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</si>
  <si>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</si>
  <si>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</si>
  <si>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</si>
  <si>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</si>
  <si>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</si>
  <si>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</si>
  <si>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</si>
  <si>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</si>
  <si>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</si>
  <si>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</si>
  <si>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</si>
  <si>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</si>
  <si>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</si>
  <si>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</si>
  <si>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</si>
  <si>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</si>
  <si>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</si>
  <si>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</si>
  <si>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</si>
  <si>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</si>
  <si>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</si>
  <si>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</si>
  <si>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</si>
  <si>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</si>
  <si>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</si>
  <si>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</si>
  <si>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</si>
  <si>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</si>
  <si>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</si>
  <si>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</si>
  <si>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</si>
  <si>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</si>
  <si>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</si>
  <si>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</si>
  <si>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</si>
  <si>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</si>
  <si>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</si>
  <si>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</si>
  <si>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</si>
  <si>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</si>
  <si>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</si>
  <si>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</si>
  <si>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</si>
  <si>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</si>
  <si>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</si>
  <si>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</si>
  <si>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</si>
  <si>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</si>
  <si>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</si>
  <si>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</si>
  <si>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</si>
  <si>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</si>
  <si>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</si>
  <si>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</si>
  <si>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</si>
  <si>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</si>
  <si>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</si>
  <si>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</si>
  <si>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</si>
  <si>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</si>
  <si>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</si>
  <si>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</si>
  <si>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</si>
  <si>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</si>
  <si>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</si>
  <si>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</si>
  <si>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</si>
  <si>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</si>
  <si>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</si>
  <si>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</si>
  <si>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</si>
  <si>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</si>
  <si>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</si>
  <si>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</si>
  <si>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</si>
  <si>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</si>
  <si>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</si>
  <si>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</si>
  <si>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</si>
  <si>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</si>
  <si>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</si>
  <si>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</si>
  <si>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</si>
  <si>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</si>
  <si>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</si>
  <si>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</si>
  <si>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</si>
  <si>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</si>
  <si>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</si>
  <si>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</si>
  <si>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</si>
  <si>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</si>
  <si>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</si>
  <si>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</si>
  <si>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</si>
  <si>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</si>
  <si>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</si>
  <si>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</si>
  <si>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</si>
  <si>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</si>
  <si>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</si>
  <si>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</si>
  <si>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</si>
  <si>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</si>
  <si>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</si>
  <si>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</si>
  <si>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</si>
  <si>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</si>
  <si>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</si>
  <si>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</si>
  <si>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</si>
  <si>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</si>
  <si>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</si>
  <si>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</si>
  <si>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</si>
  <si>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</si>
  <si>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</si>
  <si>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</si>
  <si>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</si>
  <si>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</si>
  <si>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</si>
  <si>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</si>
  <si>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</si>
  <si>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</si>
  <si>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</si>
  <si>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</si>
  <si>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</si>
  <si>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</si>
  <si>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</si>
  <si>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</si>
  <si>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</si>
  <si>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</si>
  <si>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</si>
  <si>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</si>
  <si>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</si>
  <si>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</si>
  <si>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</si>
  <si>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</si>
  <si>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</si>
  <si>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</si>
  <si>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</si>
  <si>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</si>
  <si>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</si>
  <si>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</si>
  <si>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</si>
  <si>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</si>
  <si>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</si>
  <si>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</si>
  <si>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</si>
  <si>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</si>
  <si>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</si>
  <si>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</si>
  <si>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</si>
  <si>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</si>
  <si>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</si>
  <si>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</si>
  <si>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</si>
  <si>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</si>
  <si>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</si>
  <si>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</si>
  <si>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</si>
  <si>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</si>
  <si>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</si>
  <si>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</si>
  <si>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</si>
  <si>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</si>
  <si>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</si>
  <si>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</si>
  <si>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</si>
  <si>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</si>
  <si>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</si>
  <si>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</si>
  <si>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</si>
  <si>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</si>
  <si>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</si>
  <si>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</si>
  <si>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</si>
  <si>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</si>
  <si>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</si>
  <si>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</si>
  <si>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</si>
  <si>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</si>
  <si>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</si>
  <si>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</si>
  <si>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</si>
  <si>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</si>
  <si>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</si>
  <si>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</si>
  <si>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</si>
  <si>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</si>
  <si>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</si>
  <si>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</si>
  <si>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</si>
  <si>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</si>
  <si>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</si>
  <si>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</si>
  <si>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</si>
  <si>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</si>
  <si>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</si>
  <si>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</si>
  <si>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</si>
  <si>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</si>
  <si>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</si>
  <si>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</si>
  <si>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</si>
  <si>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</si>
  <si>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</si>
  <si>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</si>
  <si>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</si>
  <si>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</si>
  <si>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</si>
  <si>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</si>
  <si>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</si>
  <si>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</si>
  <si>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</si>
  <si>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</si>
  <si>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</si>
  <si>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</si>
  <si>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</si>
  <si>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</si>
  <si>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</si>
  <si>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</si>
  <si>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</si>
  <si>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</si>
  <si>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</si>
  <si>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</si>
  <si>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</si>
  <si>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</si>
  <si>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</si>
  <si>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</si>
  <si>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</si>
  <si>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</si>
  <si>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</si>
  <si>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</si>
  <si>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</si>
  <si>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</si>
  <si>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</si>
  <si>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</si>
  <si>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</si>
  <si>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</si>
  <si>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</si>
  <si>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</si>
  <si>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</si>
  <si>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</si>
  <si>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</si>
  <si>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</si>
  <si>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</si>
  <si>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</si>
  <si>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</si>
  <si>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</si>
  <si>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</si>
  <si>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</si>
  <si>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</si>
  <si>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</si>
  <si>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</si>
  <si>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</si>
  <si>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</si>
  <si>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</si>
  <si>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</si>
  <si>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</si>
  <si>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</si>
  <si>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</si>
  <si>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</si>
  <si>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</si>
  <si>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</si>
  <si>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</si>
  <si>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</si>
  <si>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</si>
  <si>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</si>
  <si>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</si>
  <si>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</si>
  <si>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</si>
  <si>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</si>
  <si>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</si>
  <si>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</si>
  <si>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</si>
  <si>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</si>
  <si>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</si>
  <si>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</si>
  <si>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</si>
  <si>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</si>
  <si>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</si>
  <si>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</si>
  <si>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</si>
  <si>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</si>
  <si>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</si>
  <si>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</si>
  <si>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</si>
  <si>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</si>
  <si>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</si>
  <si>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</si>
  <si>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</si>
  <si>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</si>
  <si>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</si>
  <si>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</si>
  <si>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</si>
  <si>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</si>
  <si>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</si>
  <si>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</si>
  <si>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</si>
  <si>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</si>
  <si>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</si>
  <si>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</si>
  <si>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</si>
  <si>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</si>
  <si>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</si>
  <si>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</si>
  <si>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</si>
  <si>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</si>
  <si>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</si>
  <si>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</si>
  <si>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</si>
  <si>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</si>
  <si>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</si>
  <si>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</si>
  <si>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</si>
  <si>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</si>
  <si>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</si>
  <si>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</si>
  <si>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</si>
  <si>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</si>
  <si>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</si>
  <si>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</si>
  <si>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</si>
  <si>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</si>
  <si>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</si>
  <si>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</si>
  <si>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</si>
  <si>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</si>
  <si>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</si>
  <si>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</si>
  <si>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</si>
  <si>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</si>
  <si>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</si>
  <si>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</si>
  <si>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</si>
  <si>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</si>
  <si>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</si>
  <si>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</si>
  <si>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</si>
  <si>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</si>
  <si>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</si>
  <si>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</si>
  <si>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</si>
  <si>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</si>
  <si>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</si>
  <si>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</si>
  <si>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</si>
  <si>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</si>
  <si>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</si>
  <si>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</si>
  <si>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</si>
  <si>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</si>
  <si>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</si>
  <si>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</si>
  <si>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</si>
  <si>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</si>
  <si>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</si>
  <si>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</si>
  <si>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</si>
  <si>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</si>
  <si>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</si>
  <si>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</si>
  <si>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</si>
  <si>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</si>
  <si>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</si>
  <si>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</si>
  <si>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</si>
  <si>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</si>
  <si>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</si>
  <si>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</si>
  <si>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</si>
  <si>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</si>
  <si>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</si>
  <si>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</si>
  <si>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</si>
  <si>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</si>
  <si>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</si>
  <si>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</si>
  <si>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</si>
  <si>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</si>
  <si>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</si>
  <si>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</si>
  <si>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</si>
  <si>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</si>
  <si>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</si>
  <si>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</si>
  <si>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</si>
  <si>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</si>
  <si>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</si>
  <si>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</si>
  <si>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</si>
  <si>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</si>
  <si>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</si>
  <si>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</si>
  <si>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</si>
  <si>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</si>
  <si>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</si>
  <si>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</si>
  <si>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</si>
  <si>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</si>
  <si>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</si>
  <si>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</si>
  <si>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</si>
  <si>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</si>
  <si>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</si>
  <si>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</si>
  <si>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</si>
  <si>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</si>
  <si>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</si>
  <si>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</si>
  <si>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</si>
  <si>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</si>
  <si>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</si>
  <si>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</si>
  <si>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</si>
  <si>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</si>
  <si>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</si>
  <si>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</si>
  <si>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</si>
  <si>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</si>
  <si>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</si>
  <si>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</si>
  <si>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</si>
  <si>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</si>
  <si>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</si>
  <si>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</si>
  <si>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</si>
  <si>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</si>
  <si>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</si>
  <si>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</si>
  <si>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</si>
  <si>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</si>
  <si>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</si>
  <si>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</si>
  <si>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</si>
  <si>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</si>
  <si>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</si>
  <si>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</si>
  <si>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</si>
  <si>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</si>
  <si>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</si>
  <si>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</si>
  <si>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</si>
  <si>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</si>
  <si>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</si>
  <si>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</si>
  <si>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</si>
  <si>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</si>
  <si>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</si>
  <si>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</si>
  <si>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</si>
  <si>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</si>
  <si>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</si>
  <si>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</si>
  <si>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</si>
  <si>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</si>
  <si>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</si>
  <si>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</si>
  <si>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</si>
  <si>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</si>
  <si>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</si>
  <si>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</si>
  <si>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</si>
  <si>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</si>
  <si>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</si>
  <si>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</si>
  <si>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</si>
  <si>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</si>
  <si>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</si>
  <si>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</si>
  <si>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</si>
  <si>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</si>
  <si>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</si>
  <si>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</si>
  <si>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</si>
  <si>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</si>
  <si>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</si>
  <si>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</si>
  <si>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</si>
  <si>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</si>
  <si>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</si>
  <si>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</si>
  <si>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</si>
  <si>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</si>
  <si>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</si>
  <si>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</si>
  <si>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</si>
  <si>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</si>
  <si>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</si>
  <si>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</si>
  <si>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</si>
  <si>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</si>
  <si>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</si>
  <si>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</si>
  <si>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</si>
  <si>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</si>
  <si>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</si>
  <si>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</si>
  <si>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</si>
  <si>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</si>
  <si>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</si>
  <si>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</si>
  <si>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</si>
  <si>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</si>
  <si>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</si>
  <si>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</si>
  <si>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</si>
  <si>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</si>
  <si>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</si>
  <si>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</si>
  <si>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</si>
  <si>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</si>
  <si>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</si>
  <si>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</si>
  <si>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</si>
  <si>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</si>
  <si>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</si>
  <si>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</si>
  <si>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</si>
  <si>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</si>
  <si>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</si>
  <si>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</si>
  <si>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</si>
  <si>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</si>
  <si>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</si>
  <si>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</si>
  <si>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</si>
  <si>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</si>
  <si>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</si>
  <si>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</si>
  <si>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</si>
  <si>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</si>
  <si>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</si>
  <si>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</si>
  <si>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</si>
  <si>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</si>
  <si>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</si>
  <si>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</si>
  <si>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</si>
  <si>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</si>
  <si>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</si>
  <si>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</si>
  <si>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</si>
  <si>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</si>
  <si>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</si>
  <si>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</si>
  <si>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</si>
  <si>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</si>
  <si>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</si>
  <si>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</si>
  <si>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</si>
  <si>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</si>
  <si>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</si>
  <si>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</si>
  <si>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</si>
  <si>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</si>
  <si>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</si>
  <si>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</si>
  <si>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</si>
  <si>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</si>
  <si>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</si>
  <si>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</si>
  <si>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</si>
  <si>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</si>
  <si>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</si>
  <si>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</si>
  <si>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</si>
  <si>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</si>
  <si>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</si>
  <si>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</si>
  <si>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</si>
  <si>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</si>
  <si>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</si>
  <si>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</si>
  <si>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</si>
  <si>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</si>
  <si>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</si>
  <si>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</si>
  <si>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</si>
  <si>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</si>
  <si>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</si>
  <si>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</si>
  <si>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</si>
  <si>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</si>
  <si>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</si>
  <si>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</si>
  <si>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</si>
  <si>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</si>
  <si>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</si>
  <si>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</si>
  <si>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</si>
  <si>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</si>
  <si>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</si>
  <si>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</si>
  <si>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</si>
  <si>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</si>
  <si>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</si>
  <si>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</si>
  <si>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</si>
  <si>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</si>
  <si>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</si>
  <si>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</si>
  <si>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</si>
  <si>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</si>
  <si>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</si>
  <si>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</si>
  <si>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</si>
  <si>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</si>
  <si>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</si>
  <si>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</si>
  <si>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</si>
  <si>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</si>
  <si>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</si>
  <si>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</si>
  <si>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</si>
  <si>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</si>
  <si>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</si>
  <si>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</si>
  <si>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</si>
  <si>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</si>
  <si>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</si>
  <si>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</si>
  <si>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</si>
  <si>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</si>
  <si>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</si>
  <si>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</si>
  <si>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</si>
  <si>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</si>
  <si>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</si>
  <si>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</si>
  <si>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</si>
  <si>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</si>
  <si>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</si>
  <si>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</si>
  <si>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</si>
  <si>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</si>
  <si>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</si>
  <si>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</si>
  <si>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</si>
  <si>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</si>
  <si>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</si>
  <si>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</si>
  <si>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</si>
  <si>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</si>
  <si>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</si>
  <si>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</si>
  <si>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</si>
  <si>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</si>
  <si>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</si>
  <si>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</si>
  <si>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</si>
  <si>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</si>
  <si>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</si>
  <si>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</si>
  <si>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</si>
  <si>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</si>
  <si>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</si>
  <si>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</si>
  <si>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</si>
  <si>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</si>
  <si>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</si>
  <si>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</si>
  <si>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</si>
  <si>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</si>
  <si>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</si>
  <si>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</si>
  <si>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</si>
  <si>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</si>
  <si>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</si>
  <si>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</si>
  <si>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</si>
  <si>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</si>
  <si>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</si>
  <si>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</si>
  <si>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</si>
  <si>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</si>
  <si>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</si>
  <si>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</si>
  <si>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</si>
  <si>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</si>
  <si>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</si>
  <si>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</si>
  <si>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</si>
  <si>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</si>
  <si>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</si>
  <si>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</si>
  <si>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</si>
  <si>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</si>
  <si>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</si>
  <si>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</si>
  <si>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</si>
  <si>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</si>
  <si>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</si>
  <si>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</si>
  <si>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</si>
  <si>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</si>
  <si>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</si>
  <si>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</si>
  <si>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</si>
  <si>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</si>
  <si>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</si>
  <si>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</si>
  <si>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</si>
  <si>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</si>
  <si>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</si>
  <si>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</si>
  <si>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</si>
  <si>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</si>
  <si>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</si>
  <si>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</si>
  <si>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</si>
  <si>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</si>
  <si>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</si>
  <si>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</si>
  <si>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</si>
  <si>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</si>
  <si>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</si>
  <si>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</si>
  <si>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</si>
  <si>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</si>
  <si>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</si>
  <si>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</si>
  <si>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</si>
  <si>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</si>
  <si>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</si>
  <si>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</si>
  <si>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</si>
  <si>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</si>
  <si>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</si>
  <si>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</si>
  <si>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</si>
  <si>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</si>
  <si>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</si>
  <si>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</si>
  <si>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</si>
  <si>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</si>
  <si>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</si>
  <si>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</si>
  <si>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</si>
  <si>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</si>
  <si>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</si>
  <si>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</si>
  <si>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</si>
  <si>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</si>
  <si>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</si>
  <si>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</si>
  <si>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</si>
  <si>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</si>
  <si>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</si>
  <si>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</si>
  <si>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</si>
  <si>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</si>
  <si>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</si>
  <si>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</si>
  <si>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</si>
  <si>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</si>
  <si>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</si>
  <si>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</si>
  <si>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</si>
  <si>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</si>
  <si>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</si>
  <si>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</si>
  <si>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</si>
  <si>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</si>
  <si>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</si>
  <si>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</si>
  <si>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</si>
  <si>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</si>
  <si>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</si>
  <si>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</si>
  <si>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</si>
  <si>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</si>
  <si>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</si>
  <si>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</si>
  <si>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</si>
  <si>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</si>
  <si>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</si>
  <si>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</si>
  <si>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</si>
  <si>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</si>
  <si>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</si>
  <si>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</si>
  <si>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</si>
  <si>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</si>
  <si>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</si>
  <si>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</si>
  <si>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</si>
  <si>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</si>
  <si>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</si>
  <si>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</si>
  <si>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</si>
  <si>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</si>
  <si>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</si>
  <si>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</si>
  <si>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</si>
  <si>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</si>
  <si>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</si>
  <si>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</si>
  <si>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</si>
  <si>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</si>
  <si>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</si>
  <si>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</si>
  <si>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</si>
  <si>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</si>
  <si>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</si>
  <si>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</si>
  <si>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</si>
  <si>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</si>
  <si>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</si>
  <si>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</si>
  <si>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</si>
  <si>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</si>
  <si>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</si>
  <si>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</si>
  <si>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</si>
  <si>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</si>
  <si>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</si>
  <si>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</si>
  <si>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</si>
  <si>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</si>
  <si>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</si>
  <si>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</si>
  <si>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</si>
  <si>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</si>
  <si>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</si>
  <si>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</si>
  <si>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</si>
  <si>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</si>
  <si>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</si>
  <si>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</si>
  <si>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</si>
  <si>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</si>
  <si>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</si>
  <si>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</si>
  <si>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</si>
  <si>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</si>
  <si>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</si>
  <si>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</si>
  <si>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</si>
  <si>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</si>
  <si>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</si>
  <si>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</si>
  <si>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</si>
  <si>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</si>
  <si>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</si>
  <si>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</si>
  <si>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</si>
  <si>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</si>
  <si>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</si>
  <si>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</si>
  <si>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</si>
  <si>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</si>
  <si>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</si>
  <si>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</si>
  <si>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</si>
  <si>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</si>
  <si>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</si>
  <si>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</si>
  <si>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</si>
  <si>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</si>
  <si>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</si>
  <si>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</si>
  <si>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</si>
  <si>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</si>
  <si>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</si>
  <si>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</si>
  <si>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</si>
  <si>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</si>
  <si>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</si>
  <si>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</si>
  <si>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</si>
  <si>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</si>
  <si>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</si>
  <si>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</si>
  <si>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</si>
  <si>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</si>
  <si>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</si>
  <si>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</si>
  <si>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</si>
  <si>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</si>
  <si>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</si>
  <si>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</si>
  <si>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</si>
  <si>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</si>
  <si>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</si>
  <si>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</si>
  <si>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</si>
  <si>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</si>
  <si>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</si>
  <si>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</si>
  <si>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</si>
  <si>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</si>
  <si>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</si>
  <si>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</si>
  <si>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</si>
  <si>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</si>
  <si>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</si>
  <si>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</si>
  <si>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</si>
  <si>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</si>
  <si>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</si>
  <si>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</si>
  <si>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</si>
  <si>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</si>
  <si>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</si>
  <si>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</si>
  <si>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</si>
  <si>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</si>
  <si>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</si>
  <si>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</si>
  <si>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</si>
  <si>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</si>
  <si>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</si>
  <si>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</si>
  <si>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</si>
  <si>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</si>
  <si>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</si>
  <si>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</si>
  <si>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</si>
  <si>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</si>
  <si>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</si>
  <si>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</si>
  <si>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</si>
  <si>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</si>
  <si>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</si>
  <si>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</si>
  <si>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</si>
  <si>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</si>
  <si>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</si>
  <si>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</si>
  <si>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</si>
  <si>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</si>
  <si>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</si>
  <si>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</si>
  <si>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</si>
  <si>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</si>
  <si>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</si>
  <si>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</si>
  <si>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</si>
  <si>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</si>
  <si>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</si>
  <si>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</si>
  <si>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</si>
  <si>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</si>
  <si>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</si>
  <si>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</si>
  <si>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</si>
  <si>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</si>
  <si>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</si>
  <si>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</si>
  <si>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</si>
  <si>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</si>
  <si>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</si>
  <si>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</si>
  <si>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</si>
  <si>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</si>
  <si>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</si>
  <si>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</si>
  <si>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</si>
  <si>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</si>
  <si>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</si>
  <si>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</si>
  <si>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</si>
  <si>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</si>
  <si>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</si>
  <si>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</si>
  <si>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</si>
  <si>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</si>
  <si>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</si>
  <si>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</si>
  <si>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</si>
  <si>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</si>
  <si>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</si>
  <si>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</si>
  <si>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</si>
  <si>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</si>
  <si>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</si>
  <si>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</si>
  <si>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</si>
  <si>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</si>
  <si>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</si>
  <si>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</si>
  <si>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</si>
  <si>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</si>
  <si>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</si>
  <si>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</si>
  <si>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</si>
  <si>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</si>
  <si>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</si>
  <si>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</si>
  <si>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</si>
  <si>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</si>
  <si>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</si>
  <si>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</si>
  <si>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</si>
  <si>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</si>
  <si>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</si>
  <si>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</si>
  <si>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</si>
  <si>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</si>
  <si>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</si>
  <si>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</si>
  <si>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</si>
  <si>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</si>
  <si>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</si>
  <si>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</si>
  <si>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</si>
  <si>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</si>
  <si>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</si>
  <si>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</si>
  <si>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</si>
  <si>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</si>
  <si>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</si>
  <si>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</si>
  <si>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</si>
  <si>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</si>
  <si>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</si>
  <si>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</si>
  <si>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</si>
  <si>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</si>
  <si>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</si>
  <si>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</si>
  <si>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</si>
  <si>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</si>
  <si>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</si>
  <si>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</si>
  <si>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</si>
  <si>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</si>
  <si>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</si>
  <si>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</si>
  <si>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</si>
  <si>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</si>
  <si>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</si>
  <si>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</si>
  <si>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</si>
  <si>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</si>
  <si>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</si>
  <si>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</si>
  <si>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</si>
  <si>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</si>
  <si>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</si>
  <si>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</si>
  <si>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</si>
  <si>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</si>
  <si>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</si>
  <si>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</si>
  <si>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</si>
  <si>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</si>
  <si>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</si>
  <si>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</si>
  <si>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</si>
  <si>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</si>
  <si>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</si>
  <si>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</si>
  <si>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</si>
  <si>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</si>
  <si>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</si>
  <si>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</si>
  <si>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</si>
  <si>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</si>
  <si>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</si>
  <si>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</si>
  <si>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</si>
  <si>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</si>
  <si>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</si>
  <si>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</si>
  <si>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</si>
  <si>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</si>
  <si>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</si>
  <si>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</si>
  <si>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</si>
  <si>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</si>
  <si>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</si>
  <si>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</si>
  <si>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</si>
  <si>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</si>
  <si>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</si>
  <si>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</si>
  <si>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</si>
  <si>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</si>
  <si>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</si>
  <si>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</si>
  <si>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</si>
  <si>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</si>
  <si>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</si>
  <si>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</si>
  <si>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</si>
  <si>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</si>
  <si>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</si>
  <si>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</si>
  <si>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</si>
  <si>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</si>
  <si>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</si>
  <si>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</si>
  <si>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</si>
  <si>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</si>
  <si>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</si>
  <si>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</si>
  <si>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</si>
  <si>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</si>
  <si>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</si>
  <si>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</si>
  <si>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</si>
  <si>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</si>
  <si>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</si>
  <si>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</si>
  <si>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</si>
  <si>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</si>
  <si>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</si>
  <si>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</si>
  <si>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</si>
  <si>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</si>
  <si>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</si>
  <si>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</si>
  <si>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</si>
  <si>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</si>
  <si>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</si>
  <si>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</si>
  <si>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</si>
  <si>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</si>
  <si>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</si>
  <si>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</si>
  <si>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</si>
  <si>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</si>
  <si>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</si>
  <si>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</si>
  <si>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</si>
  <si>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</si>
  <si>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</si>
  <si>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</si>
  <si>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</si>
  <si>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</si>
  <si>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</si>
  <si>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</si>
  <si>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</si>
  <si>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</si>
  <si>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</si>
  <si>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</si>
  <si>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</si>
  <si>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</si>
  <si>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</si>
  <si>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</si>
  <si>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</si>
  <si>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</si>
  <si>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</si>
  <si>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</si>
  <si>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</si>
  <si>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</si>
  <si>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</si>
  <si>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</si>
  <si>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</si>
  <si>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</si>
  <si>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</si>
  <si>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</si>
  <si>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</si>
  <si>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</si>
  <si>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</si>
  <si>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</si>
  <si>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</si>
  <si>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</si>
  <si>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</si>
  <si>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</si>
  <si>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</si>
  <si>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</si>
  <si>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</si>
  <si>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</si>
  <si>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</si>
  <si>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</si>
  <si>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</si>
  <si>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</si>
  <si>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</si>
  <si>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</si>
  <si>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</si>
  <si>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</si>
  <si>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</si>
  <si>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</si>
  <si>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</si>
  <si>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</si>
  <si>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</si>
  <si>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</si>
  <si>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</si>
  <si>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</si>
  <si>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</si>
  <si>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</si>
  <si>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</si>
  <si>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</si>
  <si>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</si>
  <si>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</si>
  <si>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</si>
  <si>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</si>
  <si>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</si>
  <si>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</si>
  <si>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</si>
  <si>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</si>
  <si>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</si>
  <si>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</si>
  <si>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</si>
  <si>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</si>
  <si>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</si>
  <si>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</si>
  <si>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</si>
  <si>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</si>
  <si>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</si>
  <si>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</si>
  <si>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</si>
  <si>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</si>
  <si>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</si>
  <si>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</si>
  <si>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</si>
  <si>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</si>
  <si>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</si>
  <si>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</si>
  <si>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</si>
  <si>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</si>
  <si>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</si>
  <si>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</si>
  <si>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</si>
  <si>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</si>
  <si>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</si>
  <si>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</si>
  <si>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</si>
  <si>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</si>
  <si>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</si>
  <si>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</si>
  <si>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</si>
  <si>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</si>
  <si>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</si>
  <si>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</si>
  <si>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</si>
  <si>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</si>
  <si>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</si>
  <si>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</si>
  <si>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</si>
  <si>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</si>
  <si>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</si>
  <si>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</si>
  <si>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</si>
  <si>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</si>
  <si>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</si>
  <si>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</si>
  <si>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</si>
  <si>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</si>
  <si>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</si>
  <si>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</si>
  <si>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</si>
  <si>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</si>
  <si>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</si>
  <si>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</si>
  <si>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</si>
  <si>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</si>
  <si>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</si>
  <si>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</si>
  <si>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</si>
  <si>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</si>
  <si>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</si>
  <si>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</si>
  <si>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</si>
  <si>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</si>
  <si>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</si>
  <si>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</si>
  <si>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</si>
  <si>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</si>
  <si>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</si>
  <si>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</si>
  <si>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</si>
  <si>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</si>
  <si>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</si>
  <si>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</si>
  <si>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</si>
  <si>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</si>
  <si>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</si>
  <si>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</si>
  <si>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</si>
  <si>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</si>
  <si>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</si>
  <si>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</si>
  <si>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</si>
  <si>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</si>
  <si>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</si>
  <si>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</si>
  <si>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</si>
  <si>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</si>
  <si>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</si>
  <si>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</si>
  <si>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</si>
  <si>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</si>
  <si>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</si>
  <si>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</si>
  <si>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</si>
  <si>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</si>
  <si>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</si>
  <si>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</si>
  <si>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</si>
  <si>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</si>
  <si>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</si>
  <si>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</si>
  <si>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</si>
  <si>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</si>
  <si>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</si>
  <si>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</si>
  <si>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</si>
  <si>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</si>
  <si>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</si>
  <si>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</si>
  <si>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</si>
  <si>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</si>
  <si>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</si>
  <si>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</si>
  <si>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</si>
  <si>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</si>
  <si>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</si>
  <si>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</si>
  <si>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</si>
  <si>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</si>
  <si>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</si>
  <si>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</si>
  <si>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</si>
  <si>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</si>
  <si>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</si>
  <si>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</si>
  <si>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</si>
  <si>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</si>
  <si>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</si>
  <si>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</si>
  <si>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</si>
  <si>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</si>
  <si>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</si>
  <si>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</si>
  <si>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</si>
  <si>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</si>
  <si>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</si>
  <si>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</si>
  <si>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</si>
  <si>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</si>
  <si>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</si>
  <si>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</si>
  <si>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</si>
  <si>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</si>
  <si>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</si>
  <si>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</si>
  <si>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</si>
  <si>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</si>
  <si>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</si>
  <si>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</si>
  <si>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</si>
  <si>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</si>
  <si>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</si>
  <si>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</si>
  <si>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</si>
  <si>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</si>
  <si>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</si>
  <si>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</si>
  <si>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</si>
  <si>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</si>
  <si>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</si>
  <si>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</si>
  <si>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</si>
  <si>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</si>
  <si>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</si>
  <si>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</si>
  <si>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</si>
  <si>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</si>
  <si>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</si>
  <si>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</si>
  <si>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</si>
  <si>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</si>
  <si>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</si>
  <si>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</si>
  <si>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</si>
  <si>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</si>
  <si>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</si>
  <si>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</si>
  <si>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</si>
  <si>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</si>
  <si>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</si>
  <si>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</si>
  <si>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</si>
  <si>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</si>
  <si>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</si>
  <si>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</si>
  <si>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</si>
  <si>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</si>
  <si>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</si>
  <si>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</si>
  <si>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</si>
  <si>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</si>
  <si>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</si>
  <si>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</si>
  <si>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</si>
  <si>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</si>
  <si>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</si>
  <si>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</si>
  <si>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</si>
  <si>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</si>
  <si>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</si>
  <si>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</si>
  <si>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</si>
  <si>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</si>
  <si>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</si>
  <si>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</si>
  <si>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</si>
  <si>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</si>
  <si>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</si>
  <si>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</si>
  <si>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</si>
  <si>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</si>
  <si>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</si>
  <si>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</si>
  <si>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</si>
  <si>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</si>
  <si>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</si>
  <si>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</si>
  <si>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</si>
  <si>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</si>
  <si>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</si>
  <si>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</si>
  <si>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</si>
  <si>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</si>
  <si>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</si>
  <si>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</si>
  <si>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</si>
  <si>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</si>
  <si>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</si>
  <si>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</si>
  <si>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</si>
  <si>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</si>
  <si>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</si>
  <si>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</si>
  <si>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</si>
  <si>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</si>
  <si>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</si>
  <si>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</si>
  <si>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</si>
  <si>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</si>
  <si>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</si>
  <si>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</si>
  <si>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</si>
  <si>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</si>
  <si>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</si>
  <si>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</si>
  <si>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</si>
  <si>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</si>
  <si>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</si>
  <si>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</si>
  <si>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</si>
  <si>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</si>
  <si>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</si>
  <si>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</si>
  <si>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</si>
  <si>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</si>
  <si>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</si>
  <si>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</si>
  <si>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</si>
  <si>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</si>
  <si>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</si>
  <si>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</si>
  <si>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</si>
  <si>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</si>
  <si>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</si>
  <si>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</si>
  <si>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</si>
  <si>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</si>
  <si>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</si>
  <si>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</si>
  <si>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</si>
  <si>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</si>
  <si>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</si>
  <si>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</si>
  <si>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</si>
  <si>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</si>
  <si>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</si>
  <si>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</si>
  <si>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</si>
  <si>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</si>
  <si>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</si>
  <si>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</si>
  <si>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</si>
  <si>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</si>
  <si>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</si>
  <si>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</si>
  <si>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</si>
  <si>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</si>
  <si>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</si>
  <si>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</si>
  <si>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</si>
  <si>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</si>
  <si>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</si>
  <si>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</si>
  <si>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</si>
  <si>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</si>
  <si>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</si>
  <si>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</si>
  <si>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</si>
  <si>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</si>
  <si>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</si>
  <si>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</si>
  <si>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</si>
  <si>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</si>
  <si>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</si>
  <si>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</si>
  <si>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</si>
  <si>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</si>
  <si>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</si>
  <si>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</si>
  <si>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</si>
  <si>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</si>
  <si>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</si>
  <si>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</si>
  <si>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</si>
  <si>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</si>
  <si>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</si>
  <si>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</si>
  <si>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</si>
  <si>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</si>
  <si>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</si>
  <si>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</si>
  <si>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</si>
  <si>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</si>
  <si>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</si>
  <si>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</si>
  <si>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</si>
  <si>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</si>
  <si>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</si>
  <si>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</si>
  <si>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</si>
  <si>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</si>
  <si>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</si>
  <si>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</si>
  <si>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</si>
  <si>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</si>
  <si>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</si>
  <si>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</si>
  <si>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</si>
  <si>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</si>
  <si>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</si>
  <si>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</si>
  <si>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</si>
  <si>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</si>
  <si>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</si>
  <si>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</si>
  <si>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</si>
  <si>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</si>
  <si>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</si>
  <si>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</si>
  <si>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</si>
  <si>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</si>
  <si>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</si>
  <si>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</si>
  <si>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</si>
  <si>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</si>
  <si>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</si>
  <si>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</si>
  <si>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</si>
  <si>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</si>
  <si>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</si>
  <si>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</si>
  <si>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</si>
  <si>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</si>
  <si>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</si>
  <si>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</si>
  <si>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</si>
  <si>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</si>
  <si>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</si>
  <si>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</si>
  <si>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</si>
  <si>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</si>
  <si>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</si>
  <si>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</si>
  <si>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</si>
  <si>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</si>
  <si>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</si>
  <si>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</si>
  <si>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</si>
  <si>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</si>
  <si>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</si>
  <si>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</si>
  <si>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</si>
  <si>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</si>
  <si>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</si>
  <si>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</si>
  <si>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</si>
  <si>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</si>
  <si>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</si>
  <si>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</si>
  <si>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</si>
  <si>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</si>
  <si>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</si>
  <si>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</si>
  <si>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</si>
  <si>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</si>
  <si>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</si>
  <si>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</si>
  <si>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</si>
  <si>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</si>
  <si>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</si>
  <si>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</si>
  <si>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</si>
  <si>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</si>
  <si>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</si>
  <si>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</si>
  <si>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</si>
  <si>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</si>
  <si>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</si>
  <si>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</si>
  <si>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</si>
  <si>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</si>
  <si>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</si>
  <si>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</si>
  <si>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</si>
  <si>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</si>
  <si>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</si>
  <si>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</si>
  <si>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</si>
  <si>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</si>
  <si>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</si>
  <si>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</si>
  <si>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</si>
  <si>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</si>
  <si>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</si>
  <si>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</si>
  <si>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</si>
  <si>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</si>
  <si>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</si>
  <si>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</si>
  <si>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</si>
  <si>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</si>
  <si>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</si>
  <si>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</si>
  <si>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</si>
  <si>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</si>
  <si>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</si>
  <si>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</si>
  <si>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</si>
  <si>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</si>
  <si>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</si>
  <si>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</si>
  <si>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</si>
  <si>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</si>
  <si>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</si>
  <si>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</si>
  <si>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</si>
  <si>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</si>
  <si>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</si>
  <si>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</si>
  <si>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</si>
  <si>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</si>
  <si>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</si>
  <si>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</si>
  <si>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</si>
  <si>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</si>
  <si>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</si>
  <si>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</si>
  <si>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</si>
  <si>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</si>
  <si>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</si>
  <si>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</si>
  <si>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</si>
  <si>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</si>
  <si>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</si>
  <si>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</si>
  <si>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</si>
  <si>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</si>
  <si>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</si>
  <si>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</si>
  <si>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</si>
  <si>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</si>
  <si>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</si>
  <si>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</si>
  <si>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</si>
  <si>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</si>
  <si>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</si>
  <si>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</si>
  <si>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</si>
  <si>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</si>
  <si>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</si>
  <si>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</si>
  <si>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</si>
  <si>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</si>
  <si>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</si>
  <si>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</si>
  <si>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</si>
  <si>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</si>
  <si>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</si>
  <si>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</si>
  <si>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</si>
  <si>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</si>
  <si>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</si>
  <si>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</si>
  <si>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</si>
  <si>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</si>
  <si>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</si>
  <si>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</si>
  <si>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</si>
  <si>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</si>
  <si>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</si>
  <si>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</si>
  <si>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</si>
  <si>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</si>
  <si>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</si>
  <si>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</si>
  <si>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</si>
  <si>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</si>
  <si>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</si>
  <si>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</si>
  <si>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</si>
  <si>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</si>
  <si>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</si>
  <si>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</si>
  <si>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</si>
  <si>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</si>
  <si>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</si>
  <si>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</si>
  <si>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</si>
  <si>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</si>
  <si>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</si>
  <si>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</si>
  <si>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</si>
  <si>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</si>
  <si>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</si>
  <si>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</si>
  <si>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</si>
  <si>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</si>
  <si>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</si>
  <si>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</si>
  <si>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</si>
  <si>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</si>
  <si>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</si>
  <si>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</si>
  <si>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</si>
  <si>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</si>
  <si>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</si>
  <si>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</si>
  <si>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</si>
  <si>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</si>
  <si>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</si>
  <si>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</si>
  <si>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</si>
  <si>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</si>
  <si>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</si>
  <si>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</si>
  <si>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</si>
  <si>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</si>
  <si>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</si>
  <si>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</si>
  <si>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</si>
  <si>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</si>
  <si>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</si>
  <si>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</si>
  <si>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</si>
  <si>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</si>
  <si>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</si>
  <si>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</si>
  <si>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</si>
  <si>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</si>
  <si>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</si>
  <si>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</si>
  <si>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</si>
  <si>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</si>
  <si>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</si>
  <si>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</si>
  <si>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</si>
  <si>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</si>
  <si>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</si>
  <si>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</si>
  <si>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</si>
  <si>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</si>
  <si>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</si>
  <si>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</si>
  <si>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</si>
  <si>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</si>
  <si>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</si>
  <si>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</si>
  <si>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</si>
  <si>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</si>
  <si>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</si>
  <si>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</si>
  <si>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</si>
  <si>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</si>
  <si>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</si>
  <si>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</si>
  <si>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</si>
  <si>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</si>
  <si>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</si>
  <si>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</si>
  <si>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</si>
  <si>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</si>
  <si>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</si>
  <si>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</si>
  <si>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</si>
  <si>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</si>
  <si>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</si>
  <si>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</si>
  <si>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</si>
  <si>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</si>
  <si>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</si>
  <si>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</si>
  <si>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</si>
  <si>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</si>
  <si>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</si>
  <si>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</si>
  <si>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</si>
  <si>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</si>
  <si>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</si>
  <si>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</si>
  <si>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</si>
  <si>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</si>
  <si>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</si>
  <si>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</si>
  <si>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</si>
  <si>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</si>
  <si>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</si>
  <si>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</si>
  <si>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</si>
  <si>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</si>
  <si>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</si>
  <si>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</si>
  <si>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</si>
  <si>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</si>
  <si>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</si>
  <si>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</si>
  <si>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</si>
  <si>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</si>
  <si>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</si>
  <si>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</si>
  <si>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</si>
  <si>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</si>
  <si>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</si>
  <si>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</si>
  <si>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</si>
  <si>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</si>
  <si>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</si>
  <si>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</si>
  <si>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</si>
  <si>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</si>
  <si>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</si>
  <si>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</si>
  <si>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</si>
  <si>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</si>
  <si>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</si>
  <si>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</si>
  <si>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</si>
  <si>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</si>
  <si>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</si>
  <si>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</si>
  <si>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</si>
  <si>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</si>
  <si>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</si>
  <si>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</si>
  <si>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</si>
  <si>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</si>
  <si>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</si>
  <si>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</si>
  <si>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</si>
  <si>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</si>
  <si>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</si>
  <si>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</si>
  <si>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</si>
  <si>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</si>
  <si>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</si>
  <si>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</si>
  <si>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</si>
  <si>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</si>
  <si>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</si>
  <si>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</si>
  <si>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</si>
  <si>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</si>
  <si>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</si>
  <si>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</si>
  <si>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</si>
  <si>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</si>
  <si>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</si>
  <si>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</si>
  <si>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</si>
  <si>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</si>
  <si>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</si>
  <si>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</si>
  <si>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</si>
  <si>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</si>
  <si>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</si>
  <si>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</si>
  <si>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</si>
  <si>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</si>
  <si>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</si>
  <si>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</si>
  <si>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</si>
  <si>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</si>
  <si>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</si>
  <si>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</si>
  <si>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</si>
  <si>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</si>
  <si>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</si>
  <si>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</si>
  <si>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</si>
  <si>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</si>
  <si>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</si>
  <si>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</si>
  <si>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</si>
  <si>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</si>
  <si>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</si>
  <si>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</si>
  <si>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</si>
  <si>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</si>
  <si>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</si>
  <si>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</si>
  <si>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</si>
  <si>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</si>
  <si>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</si>
  <si>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</si>
  <si>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</si>
  <si>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</si>
  <si>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</si>
  <si>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</si>
  <si>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</si>
  <si>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</si>
  <si>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</si>
  <si>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</si>
  <si>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</si>
  <si>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</si>
  <si>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</si>
  <si>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</si>
  <si>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</si>
  <si>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</si>
  <si>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</si>
  <si>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</si>
  <si>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</si>
  <si>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</si>
  <si>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</si>
  <si>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</si>
  <si>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</si>
  <si>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</si>
  <si>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</si>
  <si>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</si>
  <si>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</si>
  <si>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</si>
  <si>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</si>
  <si>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</si>
  <si>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</si>
  <si>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</si>
  <si>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</si>
  <si>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</si>
  <si>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</si>
  <si>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</si>
  <si>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</si>
  <si>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</si>
  <si>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</si>
  <si>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</si>
  <si>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</si>
  <si>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</si>
  <si>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</si>
  <si>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</si>
  <si>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</si>
  <si>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</si>
  <si>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</si>
  <si>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</si>
  <si>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</si>
  <si>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</si>
  <si>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</si>
  <si>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</si>
  <si>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</si>
  <si>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</si>
  <si>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</si>
  <si>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</si>
  <si>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</si>
  <si>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</si>
  <si>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</si>
  <si>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</si>
  <si>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</si>
  <si>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</si>
  <si>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</si>
  <si>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</si>
  <si>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</si>
  <si>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</si>
  <si>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</si>
  <si>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</si>
  <si>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</si>
  <si>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</si>
  <si>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</si>
  <si>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</si>
  <si>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</si>
  <si>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</si>
  <si>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</si>
  <si>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</si>
  <si>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</si>
  <si>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</si>
  <si>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</si>
  <si>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</si>
  <si>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</si>
  <si>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</si>
  <si>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</si>
  <si>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</si>
  <si>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</si>
  <si>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</si>
  <si>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</si>
  <si>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</si>
  <si>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</si>
  <si>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</si>
  <si>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</si>
  <si>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</si>
  <si>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</si>
  <si>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</si>
  <si>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</si>
  <si>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</si>
  <si>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</si>
  <si>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</si>
  <si>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</si>
  <si>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</si>
  <si>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</si>
  <si>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</si>
  <si>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</si>
  <si>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</si>
  <si>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</si>
  <si>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</si>
  <si>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</si>
  <si>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</si>
  <si>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</si>
  <si>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</si>
  <si>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</si>
  <si>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</si>
  <si>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</si>
  <si>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</si>
  <si>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</si>
  <si>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</si>
  <si>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</si>
  <si>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</si>
  <si>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</si>
  <si>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</si>
  <si>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</si>
  <si>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</si>
  <si>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</si>
  <si>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</si>
  <si>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</si>
  <si>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</si>
  <si>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</si>
  <si>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</si>
  <si>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</si>
  <si>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</si>
  <si>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</si>
  <si>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</si>
  <si>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</si>
  <si>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</si>
  <si>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</si>
  <si>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</si>
  <si>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</si>
  <si>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</si>
  <si>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</si>
  <si>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</si>
  <si>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</si>
  <si>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</si>
  <si>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</si>
  <si>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</si>
  <si>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</si>
  <si>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</si>
  <si>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</si>
  <si>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</si>
  <si>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</si>
  <si>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</si>
  <si>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</si>
  <si>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</si>
  <si>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</si>
  <si>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</si>
  <si>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</si>
  <si>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</si>
  <si>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</si>
  <si>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</si>
  <si>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</si>
  <si>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</si>
  <si>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</si>
  <si>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</si>
  <si>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</si>
  <si>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</si>
  <si>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</si>
  <si>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</si>
  <si>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</si>
  <si>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</si>
  <si>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</si>
  <si>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</si>
  <si>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</si>
  <si>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</si>
  <si>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</si>
  <si>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</si>
  <si>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</si>
  <si>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</si>
  <si>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</si>
  <si>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</si>
  <si>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</si>
  <si>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</si>
  <si>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</si>
  <si>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</si>
  <si>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</si>
  <si>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</si>
  <si>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</si>
  <si>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</si>
  <si>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</si>
  <si>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</si>
  <si>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</si>
  <si>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</si>
  <si>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</si>
  <si>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</si>
  <si>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</si>
  <si>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</si>
  <si>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</si>
  <si>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</si>
  <si>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</si>
  <si>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</si>
  <si>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</si>
  <si>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</si>
  <si>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</si>
  <si>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</si>
  <si>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</si>
  <si>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</si>
  <si>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</si>
  <si>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</si>
  <si>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</si>
  <si>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</si>
  <si>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</si>
  <si>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</si>
  <si>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</si>
  <si>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</si>
  <si>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</si>
  <si>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</si>
  <si>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</si>
  <si>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</si>
  <si>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</si>
  <si>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</si>
  <si>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</si>
  <si>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</si>
  <si>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</si>
  <si>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</si>
  <si>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</si>
  <si>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</si>
  <si>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</si>
  <si>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</si>
  <si>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</si>
  <si>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</si>
  <si>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</si>
  <si>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</si>
  <si>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</si>
  <si>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</si>
  <si>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</si>
  <si>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</si>
  <si>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</si>
  <si>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</si>
  <si>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</si>
  <si>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</si>
  <si>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</si>
  <si>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</si>
  <si>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</si>
  <si>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</si>
  <si>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</si>
  <si>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</si>
  <si>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</si>
  <si>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</si>
  <si>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</si>
  <si>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</si>
  <si>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</si>
  <si>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</si>
  <si>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</si>
  <si>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</si>
  <si>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</si>
  <si>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</si>
  <si>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</si>
  <si>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</si>
  <si>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</si>
  <si>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</si>
  <si>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</si>
  <si>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</si>
  <si>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</si>
  <si>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</si>
  <si>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</si>
  <si>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</si>
  <si>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</si>
  <si>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</si>
  <si>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</si>
  <si>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</si>
  <si>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</si>
  <si>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</si>
  <si>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</si>
  <si>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</si>
  <si>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</si>
  <si>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</si>
  <si>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</si>
  <si>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</si>
  <si>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</si>
  <si>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</si>
  <si>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</si>
  <si>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</si>
  <si>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</si>
  <si>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</si>
  <si>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</si>
  <si>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</si>
  <si>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</si>
  <si>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</si>
  <si>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</si>
  <si>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</si>
  <si>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</si>
  <si>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</si>
  <si>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</si>
  <si>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</si>
  <si>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</si>
  <si>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</si>
  <si>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</si>
  <si>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</si>
  <si>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</si>
  <si>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</si>
  <si>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</si>
  <si>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</si>
  <si>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</si>
  <si>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</si>
  <si>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</si>
  <si>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</si>
  <si>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</si>
  <si>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</si>
  <si>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</si>
  <si>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</si>
  <si>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</si>
  <si>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</si>
  <si>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</si>
  <si>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</si>
  <si>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</si>
  <si>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</si>
  <si>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</si>
  <si>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</si>
  <si>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</si>
  <si>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</si>
  <si>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</si>
  <si>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</si>
  <si>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</si>
  <si>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</si>
  <si>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</si>
  <si>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</si>
  <si>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</si>
  <si>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</si>
  <si>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</si>
  <si>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</si>
  <si>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</si>
  <si>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</si>
  <si>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</si>
  <si>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</si>
  <si>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</si>
  <si>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</si>
  <si>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</si>
  <si>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</si>
  <si>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</si>
  <si>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</si>
  <si>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</si>
  <si>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</si>
  <si>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</si>
  <si>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</si>
  <si>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</si>
  <si>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</si>
  <si>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</si>
  <si>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</si>
  <si>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</si>
  <si>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</si>
  <si>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</si>
  <si>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</si>
  <si>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</si>
  <si>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</si>
  <si>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</si>
  <si>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</si>
  <si>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</si>
  <si>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</si>
  <si>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</si>
  <si>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</si>
  <si>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</si>
  <si>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</si>
  <si>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</si>
  <si>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</si>
  <si>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</si>
  <si>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</si>
  <si>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</si>
  <si>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</si>
  <si>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</si>
  <si>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</si>
  <si>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</si>
  <si>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</si>
  <si>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</si>
  <si>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</si>
  <si>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</si>
  <si>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</si>
  <si>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</si>
  <si>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</si>
  <si>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</si>
  <si>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</si>
  <si>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</si>
  <si>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</si>
  <si>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</si>
  <si>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</si>
  <si>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</si>
  <si>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</si>
  <si>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</si>
  <si>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</si>
  <si>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</si>
  <si>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</si>
  <si>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</si>
  <si>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</si>
  <si>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</si>
  <si>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</si>
  <si>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</si>
  <si>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</si>
  <si>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</si>
  <si>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</si>
  <si>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</si>
  <si>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</si>
  <si>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</si>
  <si>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</si>
  <si>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</si>
  <si>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</si>
  <si>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</si>
  <si>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</si>
  <si>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</si>
  <si>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</si>
  <si>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</si>
  <si>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</si>
  <si>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</si>
  <si>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</si>
  <si>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</si>
  <si>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</si>
  <si>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</si>
  <si>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</si>
  <si>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</si>
  <si>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</si>
  <si>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</si>
  <si>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</si>
  <si>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</si>
  <si>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</si>
  <si>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</si>
  <si>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</si>
  <si>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</si>
  <si>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</si>
  <si>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</si>
  <si>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</si>
  <si>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</si>
  <si>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</si>
  <si>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</si>
  <si>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</si>
  <si>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</si>
  <si>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</si>
  <si>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</si>
  <si>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</si>
  <si>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</si>
  <si>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</si>
  <si>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</si>
  <si>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</si>
  <si>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</si>
  <si>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</si>
  <si>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</si>
  <si>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</si>
  <si>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</si>
  <si>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</si>
  <si>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</si>
  <si>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</si>
  <si>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</si>
  <si>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</si>
  <si>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</si>
  <si>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</si>
  <si>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</si>
  <si>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</si>
  <si>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</si>
  <si>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</si>
  <si>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</si>
  <si>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</si>
  <si>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</si>
  <si>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</si>
  <si>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</si>
  <si>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</si>
  <si>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</si>
  <si>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</si>
  <si>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</si>
  <si>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</si>
  <si>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</si>
  <si>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</si>
  <si>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</si>
  <si>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</si>
  <si>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</si>
  <si>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</si>
  <si>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</si>
  <si>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</si>
  <si>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</si>
  <si>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</si>
  <si>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</si>
  <si>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</si>
  <si>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</si>
  <si>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</si>
  <si>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</si>
  <si>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</si>
  <si>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</si>
  <si>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</si>
  <si>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</si>
  <si>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</si>
  <si>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</si>
  <si>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</si>
  <si>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</si>
  <si>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</si>
  <si>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</si>
  <si>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</si>
  <si>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</si>
  <si>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</si>
  <si>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</si>
  <si>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</si>
  <si>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</si>
  <si>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</si>
  <si>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</si>
  <si>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</si>
  <si>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</si>
  <si>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</si>
  <si>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</si>
  <si>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</si>
  <si>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</si>
  <si>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</si>
  <si>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</si>
  <si>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</si>
  <si>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</si>
  <si>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</si>
  <si>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</si>
  <si>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</si>
  <si>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</si>
  <si>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</si>
  <si>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</si>
  <si>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</si>
  <si>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</si>
  <si>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</si>
  <si>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</si>
  <si>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</si>
  <si>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</si>
  <si>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</si>
  <si>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</si>
  <si>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</si>
  <si>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</si>
  <si>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</si>
  <si>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</si>
  <si>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</si>
  <si>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</si>
  <si>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</si>
  <si>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</si>
  <si>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</si>
  <si>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</si>
  <si>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</si>
  <si>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</si>
  <si>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</si>
  <si>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</si>
  <si>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</si>
  <si>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</si>
  <si>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</si>
  <si>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</si>
  <si>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</si>
  <si>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</si>
  <si>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</si>
  <si>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</si>
  <si>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</si>
  <si>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</si>
  <si>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</si>
  <si>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</si>
  <si>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</si>
  <si>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</si>
  <si>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</si>
  <si>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</si>
  <si>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</si>
  <si>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</si>
  <si>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</si>
  <si>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</si>
  <si>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</si>
  <si>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</si>
  <si>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</si>
  <si>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</si>
  <si>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</si>
  <si>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</si>
  <si>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</si>
  <si>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</si>
  <si>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</si>
  <si>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</si>
  <si>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</si>
  <si>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</si>
  <si>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</si>
  <si>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</si>
  <si>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</si>
  <si>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</si>
  <si>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</si>
  <si>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</si>
  <si>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</si>
  <si>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</si>
  <si>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</si>
  <si>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</si>
  <si>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</si>
  <si>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</si>
  <si>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</si>
  <si>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</si>
  <si>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</si>
  <si>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</si>
  <si>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</si>
  <si>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</si>
  <si>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</si>
  <si>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</si>
  <si>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</si>
  <si>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</si>
  <si>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</si>
  <si>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</si>
  <si>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</si>
  <si>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</si>
  <si>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</si>
  <si>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</si>
  <si>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</si>
  <si>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</si>
  <si>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</si>
  <si>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</si>
  <si>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</si>
  <si>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</si>
  <si>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</si>
  <si>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</si>
  <si>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</si>
  <si>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</si>
  <si>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</si>
  <si>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</si>
  <si>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</si>
  <si>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</si>
  <si>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</si>
  <si>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</si>
  <si>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</si>
  <si>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</si>
  <si>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</si>
  <si>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</si>
  <si>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</si>
  <si>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</si>
  <si>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</si>
  <si>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</si>
  <si>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</si>
  <si>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</si>
  <si>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</si>
  <si>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</si>
  <si>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</si>
  <si>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</si>
  <si>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</si>
  <si>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</si>
  <si>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</si>
  <si>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</si>
  <si>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</si>
  <si>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</si>
  <si>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</si>
  <si>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</si>
  <si>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</si>
  <si>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</si>
  <si>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</si>
  <si>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</si>
  <si>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</si>
  <si>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</si>
  <si>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</si>
  <si>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</si>
  <si>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</si>
  <si>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</si>
  <si>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</si>
  <si>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</si>
  <si>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</si>
  <si>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</si>
  <si>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</si>
  <si>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</si>
  <si>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</si>
  <si>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</si>
  <si>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</si>
  <si>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</si>
  <si>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</si>
  <si>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</si>
  <si>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</si>
  <si>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</si>
  <si>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</si>
  <si>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</si>
  <si>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</si>
  <si>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</si>
  <si>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</si>
  <si>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</si>
  <si>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</si>
  <si>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</si>
  <si>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</si>
  <si>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</si>
  <si>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</si>
  <si>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</si>
  <si>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</si>
  <si>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</si>
  <si>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</si>
  <si>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</si>
  <si>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</si>
  <si>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</si>
  <si>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</si>
  <si>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</si>
  <si>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</si>
  <si>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</si>
  <si>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</si>
  <si>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</si>
  <si>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</si>
  <si>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</si>
  <si>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</si>
  <si>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</si>
  <si>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</si>
  <si>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</si>
  <si>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</si>
  <si>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</si>
  <si>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</si>
  <si>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</si>
  <si>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</si>
  <si>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</si>
  <si>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</si>
  <si>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</si>
  <si>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</si>
  <si>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</si>
  <si>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</si>
  <si>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</si>
  <si>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</si>
  <si>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</si>
  <si>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</si>
  <si>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</si>
  <si>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</si>
  <si>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</si>
  <si>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</si>
  <si>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</si>
  <si>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</si>
  <si>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</si>
  <si>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</si>
  <si>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</si>
  <si>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</si>
  <si>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</si>
  <si>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</si>
  <si>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</si>
  <si>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</si>
  <si>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</si>
  <si>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</si>
  <si>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</si>
  <si>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</si>
  <si>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</si>
  <si>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</si>
  <si>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</si>
  <si>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</si>
  <si>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</si>
  <si>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</si>
  <si>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</si>
  <si>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</si>
  <si>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</si>
  <si>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</si>
  <si>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</si>
  <si>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</si>
  <si>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</si>
  <si>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</si>
  <si>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</si>
  <si>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</si>
  <si>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</si>
  <si>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</si>
  <si>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</si>
  <si>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</si>
  <si>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</si>
  <si>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</si>
  <si>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</si>
  <si>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</si>
  <si>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</si>
  <si>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</si>
  <si>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</si>
  <si>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</si>
  <si>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</si>
  <si>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</si>
  <si>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</si>
  <si>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</si>
  <si>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</si>
  <si>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</si>
  <si>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</si>
  <si>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</si>
  <si>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</si>
  <si>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</si>
  <si>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</si>
  <si>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</si>
  <si>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</si>
  <si>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</si>
  <si>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</si>
  <si>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</si>
  <si>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</si>
  <si>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</si>
  <si>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</si>
  <si>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</si>
  <si>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</si>
  <si>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</si>
  <si>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</si>
  <si>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</si>
  <si>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</si>
  <si>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</si>
  <si>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</si>
  <si>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</si>
  <si>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</si>
  <si>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</si>
  <si>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</si>
  <si>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</si>
  <si>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</si>
  <si>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</si>
  <si>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</si>
  <si>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</si>
  <si>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</si>
  <si>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</si>
  <si>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</si>
  <si>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</si>
  <si>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</si>
  <si>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</si>
  <si>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</si>
  <si>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</si>
  <si>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</si>
  <si>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</si>
  <si>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</si>
  <si>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</si>
  <si>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</si>
  <si>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</si>
  <si>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</si>
  <si>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</si>
  <si>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</si>
  <si>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</si>
  <si>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</si>
  <si>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</si>
  <si>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</si>
  <si>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</si>
  <si>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</si>
  <si>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</si>
  <si>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</si>
  <si>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</si>
  <si>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</si>
  <si>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</si>
  <si>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</si>
  <si>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</si>
  <si>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</si>
  <si>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</si>
  <si>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</si>
  <si>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</si>
  <si>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</si>
  <si>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</si>
  <si>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</si>
  <si>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</si>
  <si>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</si>
  <si>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</si>
  <si>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</si>
  <si>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</si>
  <si>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</si>
  <si>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</si>
  <si>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</si>
  <si>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</si>
  <si>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</si>
  <si>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</si>
  <si>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</si>
  <si>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</si>
  <si>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</si>
  <si>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</si>
  <si>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</si>
  <si>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</si>
  <si>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</si>
  <si>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</si>
  <si>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</si>
  <si>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</si>
  <si>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</si>
  <si>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</si>
  <si>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</si>
  <si>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</si>
  <si>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</si>
  <si>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</si>
  <si>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</si>
  <si>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</si>
  <si>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</si>
  <si>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</si>
  <si>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</si>
  <si>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</si>
  <si>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</si>
  <si>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</si>
  <si>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</si>
  <si>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</si>
  <si>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</si>
  <si>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</si>
  <si>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</si>
  <si>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</si>
  <si>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</si>
  <si>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</si>
  <si>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</si>
  <si>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</si>
  <si>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</si>
  <si>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</si>
  <si>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</si>
  <si>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</si>
  <si>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</si>
  <si>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</si>
  <si>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</si>
  <si>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</si>
  <si>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</si>
  <si>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</si>
  <si>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</si>
  <si>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</si>
  <si>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</si>
  <si>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</si>
  <si>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</si>
  <si>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</si>
  <si>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</si>
  <si>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</si>
  <si>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</si>
  <si>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</si>
  <si>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</si>
  <si>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</si>
  <si>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</si>
  <si>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</si>
  <si>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</si>
  <si>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</si>
  <si>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</si>
  <si>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</si>
  <si>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</si>
  <si>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</si>
  <si>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</si>
  <si>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</si>
  <si>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</si>
  <si>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</si>
  <si>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</si>
  <si>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</si>
  <si>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</si>
  <si>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</si>
  <si>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</si>
  <si>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</si>
  <si>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</si>
  <si>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</si>
  <si>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</si>
  <si>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</si>
  <si>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</si>
  <si>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</si>
  <si>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</si>
  <si>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</si>
  <si>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</si>
  <si>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</si>
  <si>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</si>
  <si>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</si>
  <si>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</si>
  <si>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</si>
  <si>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</si>
  <si>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</si>
  <si>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</si>
  <si>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</si>
  <si>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</si>
  <si>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</si>
  <si>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</si>
  <si>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</si>
  <si>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</si>
  <si>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</si>
  <si>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</si>
  <si>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</si>
  <si>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</si>
  <si>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</si>
  <si>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</si>
  <si>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</si>
  <si>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</si>
  <si>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</si>
  <si>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</si>
  <si>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</si>
  <si>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</si>
  <si>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</si>
  <si>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</si>
  <si>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</si>
  <si>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</si>
  <si>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</si>
  <si>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</si>
  <si>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</si>
  <si>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</si>
  <si>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</si>
  <si>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</si>
  <si>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</si>
  <si>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</si>
  <si>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</si>
  <si>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</si>
  <si>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</si>
  <si>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</si>
  <si>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</si>
  <si>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</si>
  <si>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</si>
  <si>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</si>
  <si>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</si>
  <si>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</si>
  <si>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</si>
  <si>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</si>
  <si>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</si>
  <si>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</si>
  <si>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</si>
  <si>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</si>
  <si>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</si>
  <si>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</si>
  <si>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</si>
  <si>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</si>
  <si>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</si>
  <si>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</si>
  <si>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</si>
  <si>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</si>
  <si>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</si>
  <si>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</si>
  <si>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</si>
  <si>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</si>
  <si>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</si>
  <si>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</si>
  <si>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</si>
  <si>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</si>
  <si>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</si>
  <si>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</si>
  <si>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</si>
  <si>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</si>
  <si>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</si>
  <si>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</si>
  <si>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</si>
  <si>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</si>
  <si>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</si>
  <si>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</si>
  <si>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</si>
  <si>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</si>
  <si>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</si>
  <si>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</si>
  <si>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</si>
  <si>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</si>
  <si>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</si>
  <si>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</si>
  <si>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</si>
  <si>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</si>
  <si>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</si>
  <si>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</si>
  <si>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</si>
  <si>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</si>
  <si>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</si>
  <si>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</si>
  <si>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</si>
  <si>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</si>
  <si>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</si>
  <si>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</si>
  <si>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</si>
  <si>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</si>
  <si>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</si>
  <si>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</si>
  <si>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</si>
  <si>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</si>
  <si>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</si>
  <si>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</si>
  <si>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</si>
  <si>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</si>
  <si>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</si>
  <si>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</si>
  <si>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</si>
  <si>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</si>
  <si>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</si>
  <si>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</si>
  <si>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</si>
  <si>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</si>
  <si>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</si>
  <si>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</si>
  <si>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</si>
  <si>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</si>
  <si>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</si>
  <si>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</si>
  <si>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</si>
  <si>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</si>
  <si>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</si>
  <si>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</si>
  <si>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</si>
  <si>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</si>
  <si>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</si>
  <si>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</si>
  <si>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</si>
  <si>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</si>
  <si>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</si>
  <si>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</si>
  <si>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</si>
  <si>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</si>
  <si>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</si>
  <si>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</si>
  <si>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</si>
  <si>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</si>
  <si>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</si>
  <si>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</si>
  <si>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</si>
  <si>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</si>
  <si>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</si>
  <si>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</si>
  <si>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</si>
  <si>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</si>
  <si>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</si>
  <si>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</si>
  <si>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</si>
  <si>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</si>
  <si>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</si>
  <si>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</si>
  <si>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</si>
  <si>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</si>
  <si>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</si>
  <si>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</si>
  <si>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</si>
  <si>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</si>
  <si>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</si>
  <si>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</si>
  <si>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</si>
  <si>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</si>
  <si>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</si>
  <si>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</si>
  <si>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</si>
  <si>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</si>
  <si>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</si>
  <si>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</si>
  <si>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</si>
  <si>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</si>
  <si>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</si>
  <si>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</si>
  <si>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</si>
  <si>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</si>
  <si>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</si>
  <si>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</si>
  <si>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</si>
  <si>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</si>
  <si>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</si>
  <si>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</si>
  <si>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</si>
  <si>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</si>
  <si>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</si>
  <si>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</si>
  <si>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</si>
  <si>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</si>
  <si>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</si>
  <si>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</si>
  <si>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</si>
  <si>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</si>
  <si>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</si>
  <si>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</si>
  <si>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</si>
  <si>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</si>
  <si>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</si>
  <si>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</si>
  <si>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</si>
  <si>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</si>
  <si>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</si>
  <si>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</si>
  <si>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</si>
  <si>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</si>
  <si>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</si>
  <si>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</si>
  <si>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</si>
  <si>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</si>
  <si>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</si>
  <si>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</si>
  <si>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</si>
  <si>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</si>
  <si>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</si>
  <si>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</si>
  <si>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</si>
  <si>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</si>
  <si>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</si>
  <si>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</si>
  <si>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</si>
  <si>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</si>
  <si>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</si>
  <si>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</si>
  <si>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</si>
  <si>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</si>
  <si>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</si>
  <si>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</si>
  <si>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</si>
  <si>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</si>
  <si>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</si>
  <si>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</si>
  <si>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</si>
  <si>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</si>
  <si>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</si>
  <si>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</si>
  <si>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</si>
  <si>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</si>
  <si>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</si>
  <si>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</si>
  <si>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</si>
  <si>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</si>
  <si>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</si>
  <si>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</si>
  <si>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</si>
  <si>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</si>
  <si>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</si>
  <si>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</si>
  <si>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</si>
  <si>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</si>
  <si>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</si>
  <si>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</si>
  <si>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</si>
  <si>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</si>
  <si>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</si>
  <si>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</si>
  <si>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</si>
  <si>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</si>
  <si>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</si>
  <si>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</si>
  <si>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</si>
  <si>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</si>
  <si>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</si>
  <si>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</si>
  <si>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</si>
  <si>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</si>
  <si>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</si>
  <si>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</si>
  <si>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</si>
  <si>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</si>
  <si>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</si>
  <si>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</si>
  <si>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</si>
  <si>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</si>
  <si>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</si>
  <si>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</si>
  <si>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</si>
  <si>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</si>
  <si>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</si>
  <si>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</si>
  <si>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</si>
  <si>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</si>
  <si>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</si>
  <si>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</si>
  <si>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</si>
  <si>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</si>
  <si>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</si>
  <si>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</si>
  <si>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</si>
  <si>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</si>
  <si>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</si>
  <si>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</si>
  <si>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</si>
  <si>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</si>
  <si>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</si>
  <si>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</si>
  <si>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</si>
  <si>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</si>
  <si>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</si>
  <si>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</si>
  <si>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</si>
  <si>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</si>
  <si>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</si>
  <si>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</si>
  <si>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</si>
  <si>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</si>
  <si>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</si>
  <si>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</si>
  <si>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</si>
  <si>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</si>
  <si>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</si>
  <si>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</si>
  <si>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</si>
  <si>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</si>
  <si>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</si>
  <si>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</si>
  <si>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</si>
  <si>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</si>
  <si>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</si>
  <si>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</si>
  <si>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</si>
  <si>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</si>
  <si>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</si>
  <si>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</si>
  <si>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</si>
  <si>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</si>
  <si>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</si>
  <si>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</si>
  <si>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</si>
  <si>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</si>
  <si>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</si>
  <si>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</si>
  <si>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</si>
  <si>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</si>
  <si>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</si>
  <si>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</si>
  <si>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</si>
  <si>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</si>
  <si>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</si>
  <si>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</si>
  <si>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</si>
  <si>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</si>
  <si>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</si>
  <si>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</si>
  <si>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</si>
  <si>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</si>
  <si>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</si>
  <si>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</si>
  <si>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</si>
  <si>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</si>
  <si>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</si>
  <si>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</si>
  <si>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</si>
  <si>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</si>
  <si>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</si>
  <si>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</si>
  <si>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</si>
  <si>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</si>
  <si>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</si>
  <si>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</si>
  <si>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</si>
  <si>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</si>
  <si>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</si>
  <si>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</si>
  <si>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</si>
  <si>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</si>
  <si>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</si>
  <si>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</si>
  <si>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</si>
  <si>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</si>
  <si>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</si>
  <si>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</si>
  <si>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</si>
  <si>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</si>
  <si>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</si>
  <si>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</si>
  <si>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</si>
  <si>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</si>
  <si>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</si>
  <si>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</si>
  <si>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</si>
  <si>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</si>
  <si>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</si>
  <si>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</si>
  <si>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</si>
  <si>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</si>
  <si>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</si>
  <si>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</si>
  <si>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</si>
  <si>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</si>
  <si>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</si>
  <si>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</si>
  <si>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</si>
  <si>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</si>
  <si>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</si>
  <si>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</si>
  <si>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</si>
  <si>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</si>
  <si>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</si>
  <si>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</si>
  <si>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</si>
  <si>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</si>
  <si>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</si>
  <si>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</si>
  <si>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</si>
  <si>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</si>
  <si>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</si>
  <si>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</si>
  <si>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</si>
  <si>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</si>
  <si>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</si>
  <si>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</si>
  <si>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</si>
  <si>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</si>
  <si>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</si>
  <si>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</si>
  <si>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</si>
  <si>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</si>
  <si>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</si>
  <si>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</si>
  <si>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</si>
  <si>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</si>
  <si>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</si>
  <si>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</si>
  <si>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</si>
  <si>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</si>
  <si>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</si>
  <si>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</si>
  <si>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</si>
  <si>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</si>
  <si>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</si>
  <si>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</si>
  <si>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</si>
  <si>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</si>
  <si>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</si>
  <si>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</si>
  <si>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</si>
  <si>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</si>
  <si>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</si>
  <si>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</si>
  <si>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</si>
  <si>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</si>
  <si>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</si>
  <si>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</si>
  <si>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</si>
  <si>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</si>
  <si>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</si>
  <si>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</si>
  <si>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</si>
  <si>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</si>
  <si>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</si>
  <si>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</si>
  <si>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</si>
  <si>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</si>
  <si>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</si>
  <si>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</si>
  <si>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</si>
  <si>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</si>
  <si>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</si>
  <si>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</si>
  <si>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</si>
  <si>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</si>
  <si>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</si>
  <si>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</si>
  <si>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</si>
  <si>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</si>
  <si>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</si>
  <si>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</si>
  <si>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</si>
  <si>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</si>
  <si>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</si>
  <si>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</si>
  <si>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</si>
  <si>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</si>
  <si>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</si>
  <si>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</si>
  <si>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</si>
  <si>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</si>
  <si>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</si>
  <si>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</si>
  <si>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</si>
  <si>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</si>
  <si>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</si>
  <si>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</si>
  <si>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</si>
  <si>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</si>
  <si>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</si>
  <si>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</si>
  <si>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</si>
  <si>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</si>
  <si>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</si>
  <si>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</si>
  <si>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</si>
  <si>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</si>
  <si>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</si>
  <si>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</si>
  <si>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</si>
  <si>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</si>
  <si>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</si>
  <si>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</si>
  <si>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</si>
  <si>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</si>
  <si>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</si>
  <si>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</si>
  <si>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</si>
  <si>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</si>
  <si>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</si>
  <si>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</si>
  <si>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</si>
  <si>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</si>
  <si>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</si>
  <si>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</si>
  <si>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</si>
  <si>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</si>
  <si>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</si>
  <si>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</si>
  <si>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</si>
  <si>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</si>
  <si>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</si>
  <si>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</si>
  <si>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</si>
  <si>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</si>
  <si>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</si>
  <si>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</si>
  <si>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</si>
  <si>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</si>
  <si>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</si>
  <si>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</si>
  <si>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</si>
  <si>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</si>
  <si>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</si>
  <si>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</si>
  <si>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</si>
  <si>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</si>
  <si>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</si>
  <si>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</si>
  <si>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</si>
  <si>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</si>
  <si>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</si>
  <si>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</si>
  <si>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</si>
  <si>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</si>
  <si>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</si>
  <si>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</si>
  <si>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</si>
  <si>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</si>
  <si>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</si>
  <si>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</si>
  <si>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</si>
  <si>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</si>
  <si>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</si>
  <si>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</si>
  <si>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</si>
  <si>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</si>
  <si>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</si>
  <si>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</si>
  <si>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</si>
  <si>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</si>
  <si>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</si>
  <si>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</si>
  <si>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</si>
  <si>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</si>
  <si>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</si>
  <si>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</si>
  <si>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</si>
  <si>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</si>
  <si>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</si>
  <si>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</si>
  <si>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</si>
  <si>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</si>
  <si>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</si>
  <si>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</si>
  <si>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</si>
  <si>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</si>
  <si>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</si>
  <si>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</si>
  <si>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</si>
  <si>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</si>
  <si>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</si>
  <si>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</si>
  <si>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</si>
  <si>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</si>
  <si>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</si>
  <si>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</si>
  <si>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</si>
  <si>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</si>
  <si>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</si>
  <si>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</si>
  <si>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</si>
  <si>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</si>
  <si>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</si>
  <si>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</si>
  <si>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</si>
  <si>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</si>
  <si>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</si>
  <si>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</si>
  <si>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</si>
  <si>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</si>
  <si>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</si>
  <si>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</si>
  <si>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</si>
  <si>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</si>
  <si>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</si>
  <si>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</si>
  <si>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</si>
  <si>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</si>
  <si>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</si>
  <si>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</si>
  <si>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</si>
  <si>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</si>
  <si>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</si>
  <si>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</si>
  <si>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</si>
  <si>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</si>
  <si>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</si>
  <si>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</si>
  <si>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</si>
  <si>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</si>
  <si>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</si>
  <si>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</si>
  <si>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</si>
  <si>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</si>
  <si>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</si>
  <si>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</si>
  <si>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</si>
  <si>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</si>
  <si>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</si>
  <si>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</si>
  <si>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</si>
  <si>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</si>
  <si>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</si>
  <si>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</si>
  <si>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</si>
  <si>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</si>
  <si>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</si>
  <si>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</si>
  <si>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</si>
  <si>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</si>
  <si>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</si>
  <si>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</si>
  <si>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</si>
  <si>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</si>
  <si>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</si>
  <si>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</si>
  <si>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</si>
  <si>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</si>
  <si>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</si>
  <si>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</si>
  <si>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</si>
  <si>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</si>
  <si>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</si>
  <si>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</si>
  <si>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</si>
  <si>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</si>
  <si>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</si>
  <si>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</si>
  <si>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</si>
  <si>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</si>
  <si>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</si>
  <si>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</si>
  <si>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</si>
  <si>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</si>
  <si>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</si>
  <si>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</si>
  <si>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</si>
  <si>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</si>
  <si>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</si>
  <si>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</si>
  <si>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</si>
  <si>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</si>
  <si>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</si>
  <si>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</si>
  <si>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</si>
  <si>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</si>
  <si>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</si>
  <si>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</si>
  <si>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</si>
  <si>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</si>
  <si>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</si>
  <si>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</si>
  <si>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</si>
  <si>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</si>
  <si>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</si>
  <si>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</si>
  <si>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</si>
  <si>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</si>
  <si>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</si>
  <si>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</si>
  <si>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</si>
  <si>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</si>
  <si>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</si>
  <si>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</si>
  <si>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</si>
  <si>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</si>
  <si>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</si>
  <si>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</si>
  <si>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</si>
  <si>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</si>
  <si>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</si>
  <si>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</si>
  <si>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</si>
  <si>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</si>
  <si>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</si>
  <si>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</si>
  <si>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</si>
  <si>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</si>
  <si>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</si>
  <si>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</si>
  <si>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</si>
  <si>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</si>
  <si>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</si>
  <si>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</si>
  <si>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</si>
  <si>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</si>
  <si>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</si>
  <si>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</si>
  <si>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</si>
  <si>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</si>
  <si>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</si>
  <si>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</si>
  <si>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</si>
  <si>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</si>
  <si>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</si>
  <si>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</si>
  <si>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</si>
  <si>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</si>
  <si>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</si>
  <si>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</si>
  <si>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</si>
  <si>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</si>
  <si>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</si>
  <si>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</si>
  <si>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</si>
  <si>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</si>
  <si>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</si>
  <si>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</si>
  <si>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</si>
  <si>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</si>
  <si>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</si>
  <si>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</si>
  <si>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</si>
  <si>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</si>
  <si>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</si>
  <si>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</si>
  <si>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</si>
  <si>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</si>
  <si>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</si>
  <si>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</si>
  <si>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</si>
  <si>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</si>
  <si>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</si>
  <si>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</si>
  <si>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</si>
  <si>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</si>
  <si>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</si>
  <si>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</si>
  <si>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</si>
  <si>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</si>
  <si>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</si>
  <si>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</si>
  <si>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</si>
  <si>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</si>
  <si>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</si>
  <si>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</si>
  <si>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</si>
  <si>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</si>
  <si>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</si>
  <si>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</si>
  <si>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</si>
  <si>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</si>
  <si>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</si>
  <si>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</si>
  <si>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</si>
  <si>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</si>
  <si>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</si>
  <si>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</si>
  <si>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</si>
  <si>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</si>
  <si>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</si>
  <si>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</si>
  <si>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</si>
  <si>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</si>
  <si>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</si>
  <si>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</si>
  <si>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</si>
  <si>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</si>
  <si>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</si>
  <si>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</si>
  <si>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</si>
  <si>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</si>
  <si>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</si>
  <si>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</si>
  <si>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</si>
  <si>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</si>
  <si>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</si>
  <si>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</si>
  <si>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</si>
  <si>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</si>
  <si>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</si>
  <si>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</si>
  <si>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</si>
  <si>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</si>
  <si>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</si>
  <si>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</si>
  <si>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</si>
  <si>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</si>
  <si>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</si>
  <si>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</si>
  <si>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</si>
  <si>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</si>
  <si>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</si>
  <si>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</si>
  <si>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</si>
  <si>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</si>
  <si>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</si>
  <si>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</si>
  <si>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</si>
  <si>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</si>
  <si>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</si>
  <si>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</si>
  <si>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</si>
  <si>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</si>
  <si>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</si>
  <si>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</si>
  <si>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</si>
  <si>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</si>
  <si>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</si>
  <si>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</si>
  <si>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</si>
  <si>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</si>
  <si>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</si>
  <si>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</si>
  <si>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</si>
  <si>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</si>
  <si>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</si>
  <si>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</si>
  <si>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</si>
  <si>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</si>
  <si>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</si>
  <si>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</si>
  <si>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</si>
  <si>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</si>
  <si>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</si>
  <si>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</si>
  <si>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</si>
  <si>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</si>
  <si>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</si>
  <si>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</si>
  <si>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</si>
  <si>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</si>
  <si>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</si>
  <si>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</si>
  <si>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</si>
  <si>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</si>
  <si>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</si>
  <si>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</si>
  <si>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</si>
  <si>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</si>
  <si>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</si>
  <si>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</si>
  <si>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</si>
  <si>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</si>
  <si>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</si>
  <si>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</si>
  <si>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</si>
  <si>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</si>
  <si>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</si>
  <si>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</si>
  <si>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</si>
  <si>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</si>
  <si>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</si>
  <si>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</si>
  <si>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</si>
  <si>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</si>
  <si>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</si>
  <si>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</si>
  <si>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</si>
  <si>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</si>
  <si>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</si>
  <si>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</si>
  <si>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</si>
  <si>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</si>
  <si>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</si>
  <si>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</si>
  <si>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</si>
  <si>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</si>
  <si>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</si>
  <si>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</si>
  <si>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</si>
  <si>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</si>
  <si>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</si>
  <si>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</si>
  <si>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</si>
  <si>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</si>
  <si>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</si>
  <si>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</si>
  <si>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</si>
  <si>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</si>
  <si>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</si>
  <si>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</si>
  <si>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</si>
  <si>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</si>
  <si>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</si>
  <si>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</si>
  <si>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</si>
  <si>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</si>
  <si>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</si>
  <si>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</si>
  <si>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</si>
  <si>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</si>
  <si>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</si>
  <si>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</si>
  <si>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</si>
  <si>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</si>
  <si>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</si>
  <si>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</si>
  <si>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</si>
  <si>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</si>
  <si>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</si>
  <si>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</si>
  <si>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</si>
  <si>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</si>
  <si>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</si>
  <si>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</si>
  <si>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</si>
  <si>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</si>
  <si>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</si>
  <si>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</si>
  <si>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</si>
  <si>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</si>
  <si>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</si>
  <si>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</si>
  <si>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</si>
  <si>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</si>
  <si>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</si>
  <si>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</si>
  <si>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</si>
  <si>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</si>
  <si>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</si>
  <si>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</si>
  <si>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</si>
  <si>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</si>
  <si>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</si>
  <si>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</si>
  <si>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</si>
  <si>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</si>
  <si>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</si>
  <si>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</si>
  <si>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</si>
  <si>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</si>
  <si>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</si>
  <si>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</si>
  <si>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</si>
  <si>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</si>
  <si>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</si>
  <si>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</si>
  <si>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</si>
  <si>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</si>
  <si>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</si>
  <si>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</si>
  <si>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</si>
  <si>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</si>
  <si>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</si>
  <si>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</si>
  <si>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</si>
  <si>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</si>
  <si>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</si>
  <si>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</si>
  <si>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</si>
  <si>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</si>
  <si>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</si>
  <si>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</si>
  <si>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</si>
  <si>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</si>
  <si>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</si>
  <si>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</si>
  <si>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</si>
  <si>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</si>
  <si>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</si>
  <si>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</si>
  <si>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</si>
  <si>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</si>
  <si>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</si>
  <si>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</si>
  <si>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</si>
  <si>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</si>
  <si>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</si>
  <si>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</si>
  <si>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</si>
  <si>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</si>
  <si>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</si>
  <si>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</si>
  <si>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</si>
  <si>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</si>
  <si>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</si>
  <si>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</si>
  <si>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</si>
  <si>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</si>
  <si>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</si>
  <si>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</si>
  <si>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</si>
  <si>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</si>
  <si>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</si>
  <si>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</si>
  <si>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</si>
  <si>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</si>
  <si>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</si>
  <si>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</si>
  <si>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</si>
  <si>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</si>
  <si>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</si>
  <si>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</si>
  <si>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</si>
  <si>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</si>
  <si>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</si>
  <si>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</si>
  <si>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</si>
  <si>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</si>
  <si>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</si>
  <si>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</si>
  <si>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</si>
  <si>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</si>
  <si>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</si>
  <si>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</si>
  <si>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</si>
  <si>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</si>
  <si>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</si>
  <si>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</si>
  <si>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</si>
  <si>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</si>
  <si>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</si>
  <si>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</si>
  <si>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</si>
  <si>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</si>
  <si>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</si>
  <si>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</si>
  <si>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</si>
  <si>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</si>
  <si>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</si>
  <si>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</si>
  <si>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</si>
  <si>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</si>
  <si>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</si>
  <si>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</si>
  <si>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</si>
  <si>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</si>
  <si>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</si>
  <si>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</si>
  <si>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</si>
  <si>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</si>
  <si>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</si>
  <si>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</si>
  <si>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</si>
  <si>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</si>
  <si>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</si>
  <si>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</si>
  <si>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</si>
  <si>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</si>
  <si>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</si>
  <si>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</si>
  <si>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</si>
  <si>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</si>
  <si>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</si>
  <si>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</si>
  <si>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</si>
  <si>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</si>
  <si>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</si>
  <si>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</si>
  <si>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</si>
  <si>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</si>
  <si>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</si>
  <si>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</si>
  <si>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</si>
  <si>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</si>
  <si>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</si>
  <si>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</si>
  <si>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</si>
  <si>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</si>
  <si>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</si>
  <si>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</si>
  <si>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</si>
  <si>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</si>
  <si>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</si>
  <si>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</si>
  <si>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</si>
  <si>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</si>
  <si>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</si>
  <si>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</si>
  <si>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</si>
  <si>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</si>
  <si>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</si>
  <si>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</si>
  <si>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</si>
  <si>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</si>
  <si>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</si>
  <si>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</si>
  <si>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</si>
  <si>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</si>
  <si>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</si>
  <si>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</si>
  <si>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</si>
  <si>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</si>
  <si>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</si>
  <si>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</si>
  <si>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</si>
  <si>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</si>
  <si>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</si>
  <si>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</si>
  <si>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</si>
  <si>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</si>
  <si>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</si>
  <si>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</si>
  <si>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</si>
  <si>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</si>
  <si>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</si>
  <si>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</si>
  <si>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</si>
  <si>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</si>
  <si>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</si>
  <si>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</si>
  <si>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</si>
  <si>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</si>
  <si>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</si>
  <si>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</si>
  <si>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</si>
  <si>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</si>
  <si>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</si>
  <si>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</si>
  <si>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</si>
  <si>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</si>
  <si>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</si>
  <si>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</si>
  <si>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</si>
  <si>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</si>
  <si>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</si>
  <si>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</si>
  <si>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</si>
  <si>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</si>
  <si>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</si>
  <si>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</si>
  <si>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</si>
  <si>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</si>
  <si>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</si>
  <si>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</si>
  <si>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</si>
  <si>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</si>
  <si>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</si>
  <si>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</si>
  <si>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</si>
  <si>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</si>
  <si>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</si>
  <si>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</si>
  <si>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</si>
  <si>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</si>
  <si>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</si>
  <si>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</si>
  <si>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</si>
  <si>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</si>
  <si>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</si>
  <si>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</si>
  <si>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</si>
  <si>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</si>
  <si>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</si>
  <si>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</si>
  <si>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</si>
  <si>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</si>
  <si>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</si>
  <si>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</si>
  <si>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</si>
  <si>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</si>
  <si>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</si>
  <si>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</si>
  <si>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</si>
  <si>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</si>
  <si>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</si>
  <si>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</si>
  <si>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</si>
  <si>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</si>
  <si>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</si>
  <si>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</si>
  <si>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</si>
  <si>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</si>
  <si>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</si>
  <si>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</si>
  <si>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</si>
  <si>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</si>
  <si>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</si>
  <si>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</si>
  <si>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</si>
  <si>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</si>
  <si>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</si>
  <si>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</si>
  <si>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</si>
  <si>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</si>
  <si>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</si>
  <si>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</si>
  <si>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</si>
  <si>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</si>
  <si>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</si>
  <si>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</si>
  <si>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</si>
  <si>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</si>
  <si>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</si>
  <si>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</si>
  <si>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</si>
  <si>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</si>
  <si>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</si>
  <si>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</si>
  <si>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</si>
  <si>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</si>
  <si>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</si>
  <si>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</si>
  <si>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</si>
  <si>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</si>
  <si>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</si>
  <si>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</si>
  <si>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</si>
  <si>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</si>
  <si>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</si>
  <si>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</si>
  <si>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</si>
  <si>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</si>
  <si>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</si>
  <si>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</si>
  <si>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</si>
  <si>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</si>
  <si>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</si>
  <si>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</si>
  <si>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</si>
  <si>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</si>
  <si>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</si>
  <si>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</si>
  <si>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</si>
  <si>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</si>
  <si>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</si>
  <si>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</si>
  <si>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</si>
  <si>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</si>
  <si>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</si>
  <si>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</si>
  <si>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</si>
  <si>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</si>
  <si>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</si>
  <si>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</si>
  <si>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</si>
  <si>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</si>
  <si>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</si>
  <si>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</si>
  <si>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</si>
  <si>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</si>
  <si>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</si>
  <si>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</si>
  <si>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</si>
  <si>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</si>
  <si>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</si>
  <si>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</si>
  <si>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</si>
  <si>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</si>
  <si>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</si>
  <si>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</si>
  <si>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</si>
  <si>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</si>
  <si>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</si>
  <si>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</si>
  <si>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</si>
  <si>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</si>
  <si>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</si>
  <si>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</si>
  <si>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</si>
  <si>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</si>
  <si>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</si>
  <si>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</si>
  <si>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</si>
  <si>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</si>
  <si>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</si>
  <si>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</si>
  <si>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</si>
  <si>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</si>
  <si>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</si>
  <si>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</si>
  <si>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</si>
  <si>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</si>
  <si>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</si>
  <si>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</si>
  <si>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</si>
  <si>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</si>
  <si>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</si>
  <si>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</si>
  <si>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</si>
  <si>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</si>
  <si>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</si>
  <si>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</si>
  <si>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</si>
  <si>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</si>
  <si>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</si>
  <si>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</si>
  <si>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</si>
  <si>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</si>
  <si>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</si>
  <si>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</si>
  <si>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</si>
  <si>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</si>
  <si>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</si>
  <si>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</si>
  <si>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</si>
  <si>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</si>
  <si>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</si>
  <si>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</si>
  <si>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</si>
  <si>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</si>
  <si>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</si>
  <si>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</si>
  <si>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</si>
  <si>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</si>
  <si>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</si>
  <si>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</si>
  <si>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</si>
  <si>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</si>
  <si>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</si>
  <si>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</si>
  <si>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</si>
  <si>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</si>
  <si>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</si>
  <si>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</si>
  <si>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</si>
  <si>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</si>
  <si>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</si>
  <si>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</si>
  <si>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</si>
  <si>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</si>
  <si>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</si>
  <si>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</si>
  <si>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</si>
  <si>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</si>
  <si>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</si>
  <si>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</si>
  <si>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</si>
  <si>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</si>
  <si>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</si>
  <si>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</si>
  <si>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</si>
  <si>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</si>
  <si>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</si>
  <si>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</si>
  <si>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</si>
  <si>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</si>
  <si>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</si>
  <si>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</si>
  <si>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</si>
  <si>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</si>
  <si>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</si>
  <si>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</si>
  <si>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</si>
  <si>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</si>
  <si>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</si>
  <si>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</si>
  <si>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</si>
  <si>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</si>
  <si>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</si>
  <si>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</si>
  <si>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</si>
  <si>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</si>
  <si>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</si>
  <si>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</si>
  <si>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</si>
  <si>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</si>
  <si>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</si>
  <si>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</si>
  <si>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</si>
  <si>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</si>
  <si>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</si>
  <si>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</si>
  <si>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</si>
  <si>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</si>
  <si>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</si>
  <si>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</si>
  <si>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</si>
  <si>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</si>
  <si>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</si>
  <si>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</si>
  <si>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</si>
  <si>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</si>
  <si>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</si>
  <si>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</si>
  <si>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</si>
  <si>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</si>
  <si>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</si>
  <si>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</si>
  <si>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</si>
  <si>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</si>
  <si>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</si>
  <si>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</si>
  <si>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</si>
  <si>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</si>
  <si>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</si>
  <si>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</si>
  <si>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</si>
  <si>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</si>
  <si>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</si>
  <si>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</si>
  <si>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</si>
  <si>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</si>
  <si>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</si>
  <si>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</si>
  <si>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</si>
  <si>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</si>
  <si>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</si>
  <si>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</si>
  <si>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</si>
  <si>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</si>
  <si>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</si>
  <si>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</si>
  <si>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</si>
  <si>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</si>
  <si>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</si>
  <si>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</si>
  <si>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</si>
  <si>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</si>
  <si>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</si>
  <si>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</si>
  <si>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</si>
  <si>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</si>
  <si>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</si>
  <si>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</si>
  <si>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</si>
  <si>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</si>
  <si>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</si>
  <si>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</si>
  <si>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</si>
  <si>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</si>
  <si>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</si>
  <si>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</si>
  <si>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</si>
  <si>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</si>
  <si>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</si>
  <si>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</si>
  <si>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</si>
  <si>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</si>
  <si>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</si>
  <si>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</si>
  <si>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</si>
  <si>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</si>
  <si>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</si>
  <si>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</si>
  <si>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</si>
  <si>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</si>
  <si>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</si>
  <si>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</si>
  <si>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</si>
  <si>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</si>
  <si>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</si>
  <si>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</si>
  <si>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</si>
  <si>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</si>
  <si>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</si>
  <si>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</si>
  <si>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</si>
  <si>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</si>
  <si>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</si>
  <si>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</si>
  <si>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</si>
  <si>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</si>
  <si>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</si>
  <si>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</si>
  <si>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</si>
  <si>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</si>
  <si>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</si>
  <si>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</si>
  <si>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</si>
  <si>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</si>
  <si>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</si>
  <si>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</si>
  <si>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</si>
  <si>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</si>
  <si>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</si>
  <si>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</si>
  <si>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</si>
  <si>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</si>
  <si>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</si>
  <si>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</si>
  <si>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</si>
  <si>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</si>
  <si>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</si>
  <si>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</si>
  <si>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</si>
  <si>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</si>
  <si>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</si>
  <si>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</si>
  <si>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</si>
  <si>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</si>
  <si>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</si>
  <si>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</si>
  <si>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</si>
  <si>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</si>
  <si>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</si>
  <si>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</si>
  <si>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</si>
  <si>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</si>
  <si>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</si>
  <si>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</si>
  <si>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</si>
  <si>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</si>
  <si>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</si>
  <si>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</si>
  <si>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</si>
  <si>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</si>
  <si>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</si>
  <si>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</si>
  <si>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</si>
  <si>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</si>
  <si>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</si>
  <si>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</si>
  <si>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</si>
  <si>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</si>
  <si>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</si>
  <si>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</si>
  <si>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</si>
  <si>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</si>
  <si>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</si>
  <si>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</si>
  <si>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</si>
  <si>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</si>
  <si>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</si>
  <si>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</si>
  <si>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</si>
  <si>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</si>
  <si>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</si>
  <si>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</si>
  <si>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</si>
  <si>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</si>
  <si>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</si>
  <si>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</si>
  <si>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</si>
  <si>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</si>
  <si>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</si>
  <si>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</si>
  <si>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</si>
  <si>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</si>
  <si>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</si>
  <si>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</si>
  <si>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</si>
  <si>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</si>
  <si>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</si>
  <si>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</si>
  <si>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</si>
  <si>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</si>
  <si>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</si>
  <si>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</si>
  <si>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</si>
  <si>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</si>
  <si>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</si>
  <si>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</si>
  <si>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</si>
  <si>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</si>
  <si>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</si>
  <si>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</si>
  <si>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</si>
  <si>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</si>
  <si>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</si>
  <si>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</si>
  <si>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</si>
  <si>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</si>
  <si>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</si>
  <si>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</si>
  <si>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</si>
  <si>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</si>
  <si>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</si>
  <si>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</si>
  <si>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</si>
  <si>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</si>
  <si>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</si>
  <si>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</si>
  <si>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</si>
  <si>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</si>
  <si>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</si>
  <si>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</si>
  <si>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</si>
  <si>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</si>
  <si>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</si>
  <si>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</si>
  <si>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</si>
  <si>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</si>
  <si>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</si>
  <si>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</si>
  <si>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</si>
  <si>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</si>
  <si>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</si>
  <si>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</si>
  <si>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</si>
  <si>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</si>
  <si>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</si>
  <si>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</si>
  <si>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</si>
  <si>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</si>
  <si>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</si>
  <si>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</si>
  <si>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</si>
  <si>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</si>
  <si>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</si>
  <si>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</si>
  <si>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</si>
  <si>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</si>
  <si>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</si>
  <si>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</si>
  <si>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</si>
  <si>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</si>
  <si>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</si>
  <si>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</si>
  <si>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</si>
  <si>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</si>
  <si>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</si>
  <si>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</si>
  <si>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</si>
  <si>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</si>
  <si>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</si>
  <si>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</si>
  <si>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</si>
  <si>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</si>
  <si>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</si>
  <si>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</si>
  <si>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</si>
  <si>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</si>
  <si>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</si>
  <si>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</si>
  <si>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</si>
  <si>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</si>
  <si>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</si>
  <si>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</si>
  <si>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</si>
  <si>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</si>
  <si>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</si>
  <si>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</si>
  <si>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</si>
  <si>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</si>
  <si>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</si>
  <si>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</si>
  <si>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</si>
  <si>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</si>
  <si>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</si>
  <si>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</si>
  <si>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</si>
  <si>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</si>
  <si>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</si>
  <si>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</si>
  <si>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</si>
  <si>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</si>
  <si>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</si>
  <si>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</si>
  <si>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</si>
  <si>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</si>
  <si>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</si>
  <si>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</si>
  <si>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</si>
  <si>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</si>
  <si>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</si>
  <si>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</si>
  <si>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</si>
  <si>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</si>
  <si>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</si>
  <si>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</si>
  <si>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</si>
  <si>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</si>
  <si>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</si>
  <si>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</si>
  <si>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</si>
  <si>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</si>
  <si>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</si>
  <si>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</si>
  <si>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</si>
  <si>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</si>
  <si>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</si>
  <si>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</si>
  <si>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</si>
  <si>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</si>
  <si>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</si>
  <si>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</si>
  <si>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</si>
  <si>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</si>
  <si>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</si>
  <si>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</si>
  <si>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</si>
  <si>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</si>
  <si>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</si>
  <si>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</si>
  <si>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</si>
  <si>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</si>
  <si>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</si>
  <si>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</si>
  <si>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</si>
  <si>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</si>
  <si>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</si>
  <si>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</si>
  <si>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</si>
  <si>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</si>
  <si>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</si>
  <si>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</si>
  <si>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</si>
  <si>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</si>
  <si>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</si>
  <si>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</si>
  <si>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</si>
  <si>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</si>
  <si>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</si>
  <si>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</si>
  <si>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</si>
  <si>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</si>
  <si>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</si>
  <si>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</si>
  <si>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</si>
  <si>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</si>
  <si>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</si>
  <si>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</si>
  <si>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</si>
  <si>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</si>
  <si>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</si>
  <si>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</si>
  <si>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</si>
  <si>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</si>
  <si>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</si>
  <si>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</si>
  <si>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</si>
  <si>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</si>
  <si>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</si>
  <si>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</si>
  <si>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</si>
  <si>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</si>
  <si>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</si>
  <si>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</si>
  <si>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</si>
  <si>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</si>
  <si>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</si>
  <si>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</si>
  <si>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</si>
  <si>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</si>
  <si>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</si>
  <si>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</si>
  <si>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</si>
  <si>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</si>
  <si>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</si>
  <si>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</si>
  <si>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</si>
  <si>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</si>
  <si>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</si>
  <si>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</si>
  <si>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</si>
  <si>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</si>
  <si>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</si>
  <si>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</si>
  <si>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</si>
  <si>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</si>
  <si>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</si>
  <si>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</si>
  <si>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</si>
  <si>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</si>
  <si>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</si>
  <si>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</si>
  <si>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</si>
  <si>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</si>
  <si>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</si>
  <si>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</si>
  <si>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</si>
  <si>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</si>
  <si>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</si>
  <si>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</si>
  <si>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</si>
  <si>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</si>
  <si>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</si>
  <si>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</si>
  <si>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</si>
  <si>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</si>
  <si>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</si>
  <si>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</si>
  <si>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</si>
  <si>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</si>
  <si>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</si>
  <si>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</si>
  <si>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</si>
  <si>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</si>
  <si>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</si>
  <si>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</si>
  <si>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</si>
  <si>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</si>
  <si>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</si>
  <si>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</si>
  <si>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</si>
  <si>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</si>
  <si>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</si>
  <si>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</si>
  <si>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</si>
  <si>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</si>
  <si>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</si>
  <si>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</si>
  <si>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</si>
  <si>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</si>
  <si>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</si>
  <si>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</si>
  <si>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</si>
  <si>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</si>
  <si>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</si>
  <si>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</si>
  <si>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</si>
  <si>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</si>
  <si>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</si>
  <si>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</si>
  <si>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</si>
  <si>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</si>
  <si>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</si>
  <si>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</si>
  <si>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</si>
  <si>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</si>
  <si>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</si>
  <si>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</si>
  <si>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</si>
  <si>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</si>
  <si>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</si>
  <si>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</si>
  <si>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</si>
  <si>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</si>
  <si>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</si>
  <si>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</si>
  <si>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</si>
  <si>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</si>
  <si>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</si>
  <si>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</si>
  <si>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</si>
  <si>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</si>
  <si>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</si>
  <si>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</si>
  <si>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</si>
  <si>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</si>
  <si>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</si>
  <si>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</si>
  <si>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</si>
  <si>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</si>
  <si>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</si>
  <si>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</si>
  <si>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</si>
  <si>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</si>
  <si>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</si>
  <si>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</si>
  <si>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</si>
  <si>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</si>
  <si>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</si>
  <si>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</si>
  <si>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</si>
  <si>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</si>
  <si>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</si>
  <si>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</si>
  <si>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</si>
  <si>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</si>
  <si>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</si>
  <si>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</si>
  <si>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</si>
  <si>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</si>
  <si>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</si>
  <si>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</si>
  <si>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</si>
  <si>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</si>
  <si>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</si>
  <si>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</si>
  <si>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</si>
  <si>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</si>
  <si>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</si>
  <si>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</si>
  <si>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</si>
  <si>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</si>
  <si>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</si>
  <si>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</si>
  <si>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</si>
  <si>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</si>
  <si>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</si>
  <si>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</si>
  <si>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</si>
  <si>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</si>
  <si>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</si>
  <si>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</si>
  <si>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</si>
  <si>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</si>
  <si>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</si>
  <si>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</si>
  <si>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</si>
  <si>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</si>
  <si>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</si>
  <si>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</si>
  <si>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</si>
  <si>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</si>
  <si>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</si>
  <si>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</si>
  <si>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</si>
  <si>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</si>
  <si>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</si>
  <si>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</si>
  <si>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</si>
  <si>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</si>
  <si>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</si>
  <si>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</si>
  <si>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</si>
  <si>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</si>
  <si>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</si>
  <si>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</si>
  <si>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</si>
  <si>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</si>
  <si>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</si>
  <si>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</si>
  <si>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</si>
  <si>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</si>
  <si>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</si>
  <si>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</si>
  <si>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</si>
  <si>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</si>
  <si>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</si>
  <si>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</si>
  <si>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</si>
  <si>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</si>
  <si>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</si>
  <si>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</si>
  <si>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</si>
  <si>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</si>
  <si>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</si>
  <si>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</si>
  <si>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</si>
  <si>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</si>
  <si>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</si>
  <si>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</si>
  <si>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</si>
  <si>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</si>
  <si>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</si>
  <si>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</si>
  <si>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</si>
  <si>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</si>
  <si>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</si>
  <si>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</si>
  <si>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</si>
  <si>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</si>
  <si>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</si>
  <si>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</si>
  <si>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</si>
  <si>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</si>
  <si>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</si>
  <si>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</si>
  <si>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</si>
  <si>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</si>
  <si>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</si>
  <si>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</si>
  <si>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</si>
  <si>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</si>
  <si>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</si>
  <si>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</si>
  <si>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</si>
  <si>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</si>
  <si>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</si>
  <si>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</si>
  <si>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</si>
  <si>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</si>
  <si>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</si>
  <si>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</si>
  <si>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</si>
  <si>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</si>
  <si>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</si>
  <si>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</si>
  <si>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</si>
  <si>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</si>
  <si>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</si>
  <si>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</si>
  <si>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</si>
  <si>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</si>
  <si>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</si>
  <si>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</si>
  <si>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</si>
  <si>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</si>
  <si>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</si>
  <si>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</si>
  <si>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</si>
  <si>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</si>
  <si>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</si>
  <si>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</si>
  <si>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</si>
  <si>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</si>
  <si>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</si>
  <si>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</si>
  <si>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</si>
  <si>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</si>
  <si>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</si>
  <si>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</si>
  <si>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</si>
  <si>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</si>
  <si>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</si>
  <si>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</si>
  <si>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</si>
  <si>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</si>
  <si>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</si>
  <si>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</si>
  <si>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</si>
  <si>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</si>
  <si>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</si>
  <si>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</si>
  <si>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</si>
  <si>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</si>
  <si>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</si>
  <si>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</si>
  <si>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</si>
  <si>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</si>
  <si>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</si>
  <si>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</si>
  <si>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</si>
  <si>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</si>
  <si>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</si>
  <si>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</si>
  <si>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</si>
  <si>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</si>
  <si>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</si>
  <si>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</si>
  <si>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</si>
  <si>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</si>
  <si>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</si>
  <si>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</si>
  <si>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</si>
  <si>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</si>
  <si>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</si>
  <si>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</si>
  <si>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</si>
  <si>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</si>
  <si>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</si>
  <si>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</si>
  <si>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</si>
  <si>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</si>
  <si>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</si>
  <si>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</si>
  <si>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</si>
  <si>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</si>
  <si>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</si>
  <si>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</si>
  <si>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</si>
  <si>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</si>
  <si>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</si>
  <si>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</si>
  <si>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</si>
  <si>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</si>
  <si>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</si>
  <si>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</si>
  <si>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</si>
  <si>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</si>
  <si>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</si>
  <si>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</si>
  <si>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</si>
  <si>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</si>
  <si>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</si>
  <si>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</si>
  <si>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</si>
  <si>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</si>
  <si>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</si>
  <si>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</si>
  <si>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</si>
  <si>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</si>
  <si>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</si>
  <si>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</si>
  <si>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</si>
  <si>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</si>
  <si>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</si>
  <si>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</si>
  <si>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</si>
  <si>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</si>
  <si>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</si>
  <si>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</si>
  <si>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</si>
  <si>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</si>
  <si>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</si>
  <si>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</si>
  <si>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</si>
  <si>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</si>
  <si>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</si>
  <si>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</si>
  <si>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</si>
  <si>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</si>
  <si>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</si>
  <si>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</si>
  <si>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</si>
  <si>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</si>
  <si>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</si>
  <si>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</si>
  <si>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</si>
  <si>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</si>
  <si>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</si>
  <si>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</si>
  <si>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</si>
  <si>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</si>
  <si>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</si>
  <si>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</si>
  <si>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</si>
  <si>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</si>
  <si>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</si>
  <si>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</si>
  <si>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</si>
  <si>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</si>
  <si>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</si>
  <si>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</si>
  <si>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</si>
  <si>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</si>
  <si>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</si>
  <si>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</si>
  <si>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</si>
  <si>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</si>
  <si>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</si>
  <si>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</si>
  <si>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</si>
  <si>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</si>
  <si>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</si>
  <si>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</si>
  <si>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</si>
  <si>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</si>
  <si>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</si>
  <si>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</si>
  <si>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</si>
  <si>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</si>
  <si>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</si>
  <si>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</si>
  <si>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</si>
  <si>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</si>
  <si>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</si>
  <si>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</si>
  <si>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</si>
  <si>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</si>
  <si>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</si>
  <si>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</si>
  <si>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</si>
  <si>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</si>
  <si>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</si>
  <si>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</si>
  <si>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</si>
  <si>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</si>
  <si>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</si>
  <si>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</si>
  <si>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</si>
  <si>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</si>
  <si>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</si>
  <si>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</si>
  <si>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</si>
  <si>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</si>
  <si>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</si>
  <si>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</si>
  <si>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</si>
  <si>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</si>
  <si>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</si>
  <si>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</si>
  <si>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</si>
  <si>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</si>
  <si>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</si>
  <si>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</si>
  <si>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</si>
  <si>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</si>
  <si>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</si>
  <si>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</si>
  <si>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</si>
  <si>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</si>
  <si>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</si>
  <si>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</si>
  <si>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</si>
  <si>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</si>
  <si>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</si>
  <si>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</si>
  <si>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</si>
  <si>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</si>
  <si>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</si>
  <si>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</si>
  <si>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</si>
  <si>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</si>
  <si>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</si>
  <si>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</si>
  <si>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</si>
  <si>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</si>
  <si>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</si>
  <si>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</si>
  <si>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</si>
  <si>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</si>
  <si>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</si>
  <si>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</si>
  <si>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</si>
  <si>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</si>
  <si>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</si>
  <si>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</si>
  <si>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</si>
  <si>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</si>
  <si>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</si>
  <si>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</si>
  <si>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</si>
  <si>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</si>
  <si>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</si>
  <si>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</si>
  <si>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</si>
  <si>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</si>
  <si>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</si>
  <si>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</si>
  <si>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</si>
  <si>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</si>
  <si>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</si>
  <si>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</si>
  <si>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</si>
  <si>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</si>
  <si>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</si>
  <si>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</si>
  <si>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</si>
  <si>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</si>
  <si>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</si>
  <si>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</si>
  <si>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</si>
  <si>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</si>
  <si>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</si>
  <si>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</si>
  <si>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</si>
  <si>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</si>
  <si>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</si>
  <si>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</si>
  <si>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</si>
  <si>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</si>
  <si>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</si>
  <si>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</si>
  <si>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</si>
  <si>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</si>
  <si>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</si>
  <si>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</si>
  <si>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</si>
  <si>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</si>
  <si>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</si>
  <si>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</si>
  <si>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</si>
  <si>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</si>
  <si>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</si>
  <si>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</si>
  <si>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</si>
  <si>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</si>
  <si>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</si>
  <si>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</si>
  <si>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</si>
  <si>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</si>
  <si>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</si>
  <si>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</si>
  <si>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</si>
  <si>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</si>
  <si>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</si>
  <si>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</si>
  <si>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</si>
  <si>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</si>
  <si>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</si>
  <si>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</si>
  <si>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</si>
  <si>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</si>
  <si>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</si>
  <si>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</si>
  <si>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</si>
  <si>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</si>
  <si>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</si>
  <si>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</si>
  <si>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</si>
  <si>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</si>
  <si>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</si>
  <si>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</si>
  <si>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</si>
  <si>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</si>
  <si>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</si>
  <si>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</si>
  <si>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</si>
  <si>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</si>
  <si>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</si>
  <si>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</si>
  <si>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</si>
  <si>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</si>
  <si>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</si>
  <si>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</si>
  <si>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</si>
  <si>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</si>
  <si>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</si>
  <si>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</si>
  <si>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</si>
  <si>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</si>
  <si>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</si>
  <si>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</si>
  <si>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</si>
  <si>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</si>
  <si>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</si>
  <si>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</si>
  <si>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</si>
  <si>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</si>
  <si>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</si>
  <si>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</si>
  <si>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</si>
  <si>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</si>
  <si>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</si>
  <si>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</si>
  <si>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</si>
  <si>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</si>
  <si>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</si>
  <si>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</si>
  <si>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</si>
  <si>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</si>
  <si>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</si>
  <si>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</si>
  <si>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</si>
  <si>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</si>
  <si>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</si>
  <si>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</si>
  <si>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</si>
  <si>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</si>
  <si>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</si>
  <si>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</si>
  <si>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</si>
  <si>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</si>
  <si>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</si>
  <si>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</si>
  <si>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</si>
  <si>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</si>
  <si>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</si>
  <si>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</si>
  <si>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</si>
  <si>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</si>
  <si>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</si>
  <si>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</si>
  <si>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</si>
  <si>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</si>
  <si>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</si>
  <si>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</si>
  <si>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</si>
  <si>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</si>
  <si>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</si>
  <si>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</si>
  <si>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</si>
  <si>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</si>
  <si>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</si>
  <si>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</si>
  <si>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</si>
  <si>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</si>
  <si>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</si>
  <si>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</si>
  <si>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</si>
  <si>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</si>
  <si>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</si>
  <si>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</si>
  <si>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</si>
  <si>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</si>
  <si>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</si>
  <si>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</si>
  <si>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</si>
  <si>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</si>
  <si>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</si>
  <si>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</si>
  <si>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</si>
  <si>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</si>
  <si>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</si>
  <si>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</si>
  <si>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</si>
  <si>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</si>
  <si>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</si>
  <si>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</si>
  <si>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</si>
  <si>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</si>
  <si>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</si>
  <si>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</si>
  <si>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</si>
  <si>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</si>
  <si>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</si>
  <si>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</si>
  <si>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</si>
  <si>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</si>
  <si>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</si>
  <si>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</si>
  <si>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</si>
  <si>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</si>
  <si>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</si>
  <si>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</si>
  <si>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</si>
  <si>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</si>
  <si>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</si>
  <si>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</si>
  <si>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</si>
  <si>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</si>
  <si>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</si>
  <si>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</si>
  <si>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</si>
  <si>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</si>
  <si>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</si>
  <si>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</si>
  <si>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</si>
  <si>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</si>
  <si>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</si>
  <si>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</si>
  <si>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</si>
  <si>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</si>
  <si>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</si>
  <si>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</si>
  <si>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</si>
  <si>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</si>
  <si>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</si>
  <si>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</si>
  <si>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</si>
  <si>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</si>
  <si>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</si>
  <si>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</si>
  <si>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</si>
  <si>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</si>
  <si>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</si>
  <si>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</si>
  <si>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</si>
  <si>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</si>
  <si>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</si>
  <si>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</si>
  <si>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</si>
  <si>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</si>
  <si>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</si>
  <si>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</si>
  <si>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</si>
  <si>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</si>
  <si>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</si>
  <si>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</si>
  <si>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</si>
  <si>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</si>
  <si>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</si>
  <si>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</si>
  <si>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</si>
  <si>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</si>
  <si>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</si>
  <si>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</si>
  <si>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</si>
  <si>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</si>
  <si>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</si>
  <si>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</si>
  <si>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</si>
  <si>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</si>
  <si>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</si>
  <si>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</si>
  <si>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</si>
  <si>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</si>
  <si>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</si>
  <si>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</si>
  <si>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</si>
  <si>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</si>
  <si>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</si>
  <si>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</si>
  <si>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</si>
  <si>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</si>
  <si>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</si>
  <si>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</si>
  <si>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</si>
  <si>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</si>
  <si>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</si>
  <si>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</si>
  <si>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</si>
  <si>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</si>
  <si>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</si>
  <si>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</si>
  <si>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</si>
  <si>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</si>
  <si>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</si>
  <si>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</si>
  <si>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</si>
  <si>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</si>
  <si>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</si>
  <si>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</si>
  <si>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</si>
  <si>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</si>
  <si>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</si>
  <si>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</si>
  <si>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</si>
  <si>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</si>
  <si>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</si>
  <si>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</si>
  <si>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</si>
  <si>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</si>
  <si>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</si>
  <si>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</si>
  <si>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</si>
  <si>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</si>
  <si>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</si>
  <si>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</si>
  <si>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</si>
  <si>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</si>
  <si>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</si>
  <si>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</si>
  <si>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</si>
  <si>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</si>
  <si>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</si>
  <si>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</si>
  <si>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</si>
  <si>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</si>
  <si>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</si>
  <si>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</si>
  <si>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</si>
  <si>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</si>
  <si>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</si>
  <si>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</si>
  <si>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</si>
  <si>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</si>
  <si>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</si>
  <si>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</si>
  <si>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</si>
  <si>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</si>
  <si>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</si>
  <si>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</si>
  <si>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</si>
  <si>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</si>
  <si>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</si>
  <si>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</si>
  <si>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</si>
  <si>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</si>
  <si>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</si>
  <si>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</si>
  <si>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</si>
  <si>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</si>
  <si>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</si>
  <si>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</si>
  <si>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</si>
  <si>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</si>
  <si>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</si>
  <si>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</si>
  <si>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</si>
  <si>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</si>
  <si>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</si>
  <si>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</si>
  <si>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</si>
  <si>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</si>
  <si>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</si>
  <si>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</si>
  <si>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</si>
  <si>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</si>
  <si>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</si>
  <si>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</si>
  <si>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</si>
  <si>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</si>
  <si>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</si>
  <si>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</si>
  <si>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</si>
  <si>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</si>
  <si>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</si>
  <si>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</si>
  <si>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</si>
  <si>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</si>
  <si>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</si>
  <si>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</si>
  <si>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</si>
  <si>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</si>
  <si>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</si>
  <si>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</si>
  <si>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</si>
  <si>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</si>
  <si>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</si>
  <si>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</si>
  <si>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</si>
  <si>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</si>
  <si>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</si>
  <si>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</si>
  <si>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</si>
  <si>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</si>
  <si>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</si>
  <si>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</si>
  <si>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</si>
  <si>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</si>
  <si>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</si>
  <si>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</si>
  <si>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</si>
  <si>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</si>
  <si>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</si>
  <si>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</si>
  <si>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</si>
  <si>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</si>
  <si>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</si>
  <si>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</si>
  <si>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</si>
  <si>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</si>
  <si>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</si>
  <si>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</si>
  <si>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</si>
  <si>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</si>
  <si>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</si>
  <si>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</si>
  <si>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</si>
  <si>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</si>
  <si>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</si>
  <si>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</si>
  <si>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</si>
  <si>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</si>
  <si>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</si>
  <si>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</si>
  <si>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</si>
  <si>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</si>
  <si>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</si>
  <si>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</si>
  <si>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</si>
  <si>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</si>
  <si>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</si>
  <si>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</si>
  <si>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</si>
  <si>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</si>
  <si>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</si>
  <si>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</si>
  <si>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</si>
  <si>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</si>
  <si>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</si>
  <si>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</si>
  <si>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</si>
  <si>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</si>
  <si>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</si>
  <si>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</si>
  <si>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</si>
  <si>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</si>
  <si>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</si>
  <si>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</si>
  <si>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</si>
  <si>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</si>
  <si>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</si>
  <si>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</si>
  <si>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</si>
  <si>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</si>
  <si>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</si>
  <si>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</si>
  <si>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</si>
  <si>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</si>
  <si>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</si>
  <si>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</si>
  <si>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</si>
  <si>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</si>
  <si>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</si>
  <si>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</si>
  <si>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</si>
  <si>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</si>
  <si>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</si>
  <si>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</si>
  <si>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</si>
  <si>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</si>
  <si>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</si>
  <si>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</si>
  <si>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</si>
  <si>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</si>
  <si>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</si>
  <si>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</si>
  <si>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</si>
  <si>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</si>
  <si>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</si>
  <si>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</si>
  <si>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</si>
  <si>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</si>
  <si>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</si>
  <si>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</si>
  <si>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</si>
  <si>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</si>
  <si>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</si>
  <si>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</si>
  <si>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</si>
  <si>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</si>
  <si>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</si>
  <si>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</si>
  <si>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</si>
  <si>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</si>
  <si>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</si>
  <si>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</si>
  <si>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</si>
  <si>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</si>
  <si>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</si>
  <si>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</si>
  <si>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</si>
  <si>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</si>
  <si>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</si>
  <si>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</si>
  <si>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</si>
  <si>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</si>
  <si>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</si>
  <si>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</si>
  <si>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</si>
  <si>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</si>
  <si>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</si>
  <si>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</si>
  <si>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</si>
  <si>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</si>
  <si>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</si>
  <si>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</si>
  <si>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</si>
  <si>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</si>
  <si>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</si>
  <si>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</si>
  <si>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</si>
  <si>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</si>
  <si>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</si>
  <si>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</si>
  <si>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</si>
  <si>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</si>
  <si>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</si>
  <si>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</si>
  <si>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</si>
  <si>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</si>
  <si>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</si>
  <si>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</si>
  <si>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</si>
  <si>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</si>
  <si>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</si>
  <si>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</si>
  <si>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</si>
  <si>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</si>
  <si>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</si>
  <si>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</si>
  <si>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</si>
  <si>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</si>
  <si>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</si>
  <si>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</si>
  <si>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</si>
  <si>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</si>
  <si>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</si>
  <si>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</si>
  <si>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</si>
  <si>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</si>
  <si>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</si>
  <si>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</si>
  <si>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</si>
  <si>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</si>
  <si>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</si>
  <si>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</si>
  <si>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</si>
  <si>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</si>
  <si>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</si>
  <si>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</si>
  <si>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</si>
  <si>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</si>
  <si>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</si>
  <si>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</si>
  <si>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</si>
  <si>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</si>
  <si>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</si>
  <si>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</si>
  <si>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</si>
  <si>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</si>
  <si>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</si>
  <si>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</si>
  <si>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</si>
  <si>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</si>
  <si>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</si>
  <si>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</si>
  <si>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</si>
  <si>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</si>
  <si>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</si>
  <si>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</si>
  <si>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</si>
  <si>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</si>
  <si>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</si>
  <si>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</si>
  <si>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</si>
  <si>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</si>
  <si>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</si>
  <si>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</si>
  <si>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</si>
  <si>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</si>
  <si>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</si>
  <si>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</si>
  <si>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</si>
  <si>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</si>
  <si>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</si>
  <si>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</si>
  <si>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</si>
  <si>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</si>
  <si>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</si>
  <si>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</si>
  <si>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</si>
  <si>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</si>
  <si>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</si>
  <si>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</si>
  <si>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</si>
  <si>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</si>
  <si>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</si>
  <si>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</si>
  <si>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</si>
  <si>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</si>
  <si>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</si>
  <si>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</si>
  <si>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</si>
  <si>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</si>
  <si>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</si>
  <si>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</si>
  <si>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</si>
  <si>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</si>
  <si>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</si>
  <si>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</si>
  <si>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</si>
  <si>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</si>
  <si>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</si>
  <si>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</si>
  <si>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</si>
  <si>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</si>
  <si>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</si>
  <si>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</si>
  <si>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</si>
  <si>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</si>
  <si>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</si>
  <si>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</si>
  <si>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</si>
  <si>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</si>
  <si>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</si>
  <si>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</si>
  <si>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</si>
  <si>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</si>
  <si>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</si>
  <si>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</si>
  <si>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</si>
  <si>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</si>
  <si>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</si>
  <si>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</si>
  <si>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</si>
  <si>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</si>
  <si>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</si>
  <si>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</si>
  <si>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</si>
  <si>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</si>
  <si>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</si>
  <si>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</si>
  <si>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</si>
  <si>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</si>
  <si>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</si>
  <si>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</si>
  <si>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</si>
  <si>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</si>
  <si>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</si>
  <si>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</si>
  <si>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</si>
  <si>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</si>
  <si>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</si>
  <si>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</si>
  <si>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</si>
  <si>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</si>
  <si>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</si>
  <si>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</si>
  <si>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</si>
  <si>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</si>
  <si>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</si>
  <si>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</si>
  <si>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</si>
  <si>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</si>
  <si>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</si>
  <si>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</si>
  <si>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</si>
  <si>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</si>
  <si>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</si>
  <si>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</si>
  <si>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</si>
  <si>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</si>
  <si>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</si>
  <si>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</si>
  <si>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</si>
  <si>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</si>
  <si>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</si>
  <si>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</si>
  <si>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</si>
  <si>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</si>
  <si>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</si>
  <si>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</si>
  <si>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</si>
  <si>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</si>
  <si>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</si>
  <si>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</si>
  <si>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</si>
  <si>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</si>
  <si>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</si>
  <si>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</si>
  <si>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</si>
  <si>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</si>
  <si>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</si>
  <si>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</si>
  <si>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</si>
  <si>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</si>
  <si>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</si>
  <si>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</si>
  <si>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</si>
  <si>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</si>
  <si>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</si>
  <si>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</si>
  <si>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</si>
  <si>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</si>
  <si>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</si>
  <si>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</si>
  <si>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</si>
  <si>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</si>
  <si>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</si>
  <si>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</si>
  <si>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</si>
  <si>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</si>
  <si>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</si>
  <si>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</si>
  <si>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</si>
  <si>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</si>
  <si>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</si>
  <si>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</si>
  <si>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</si>
  <si>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</si>
  <si>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</si>
  <si>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</si>
  <si>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</si>
  <si>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</si>
  <si>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</si>
  <si>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</si>
  <si>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</si>
  <si>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</si>
  <si>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</si>
  <si>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</si>
  <si>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</si>
  <si>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</si>
  <si>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</si>
  <si>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</si>
  <si>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</si>
  <si>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</si>
  <si>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</si>
  <si>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</si>
  <si>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</si>
  <si>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</si>
  <si>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</si>
  <si>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</si>
  <si>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</si>
  <si>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</si>
  <si>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</si>
  <si>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</si>
  <si>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</si>
  <si>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</si>
  <si>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</si>
  <si>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</si>
  <si>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</si>
  <si>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</si>
  <si>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</si>
  <si>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</si>
  <si>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</si>
  <si>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</si>
  <si>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</si>
  <si>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</si>
  <si>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</si>
  <si>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</si>
  <si>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</si>
  <si>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</si>
  <si>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</si>
  <si>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</si>
  <si>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</si>
  <si>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</si>
  <si>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</si>
  <si>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</si>
  <si>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</si>
  <si>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</si>
  <si>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</si>
  <si>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</si>
  <si>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</si>
  <si>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</si>
  <si>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</si>
  <si>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</si>
  <si>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</si>
  <si>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</si>
  <si>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</si>
  <si>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</si>
  <si>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</si>
  <si>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</si>
  <si>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</si>
  <si>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</si>
  <si>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</si>
  <si>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</si>
  <si>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</si>
  <si>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</si>
  <si>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</si>
  <si>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</si>
  <si>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</si>
  <si>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</si>
  <si>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</si>
  <si>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</si>
  <si>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</si>
  <si>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</si>
  <si>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</si>
  <si>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</si>
  <si>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</si>
  <si>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</si>
  <si>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</si>
  <si>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</si>
  <si>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</si>
  <si>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</si>
  <si>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</si>
  <si>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</si>
  <si>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</si>
  <si>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</si>
  <si>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</si>
  <si>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</si>
  <si>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</si>
  <si>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</si>
  <si>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</si>
  <si>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</si>
  <si>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</si>
  <si>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</si>
  <si>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</si>
  <si>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</si>
  <si>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</si>
  <si>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</si>
  <si>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</si>
  <si>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</si>
  <si>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</si>
  <si>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</si>
  <si>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</si>
  <si>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</si>
  <si>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</si>
  <si>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</si>
  <si>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</si>
  <si>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</si>
  <si>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</si>
  <si>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</si>
  <si>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</si>
  <si>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</si>
  <si>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</si>
  <si>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</si>
  <si>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</si>
  <si>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</si>
  <si>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</si>
  <si>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</si>
  <si>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</si>
  <si>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</si>
  <si>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</si>
  <si>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</si>
  <si>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</si>
  <si>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</si>
  <si>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</si>
  <si>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</si>
  <si>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</si>
  <si>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</si>
  <si>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</si>
  <si>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</si>
  <si>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</si>
  <si>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</si>
  <si>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</si>
  <si>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</si>
  <si>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</si>
  <si>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</si>
  <si>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</si>
  <si>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</si>
  <si>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</si>
  <si>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</si>
  <si>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</si>
  <si>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</si>
  <si>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</si>
  <si>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</si>
  <si>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</si>
  <si>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</si>
  <si>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</si>
  <si>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</si>
  <si>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</si>
  <si>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</si>
  <si>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</si>
  <si>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</si>
  <si>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</si>
  <si>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</si>
  <si>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</si>
  <si>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</si>
  <si>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</si>
  <si>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</si>
  <si>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</si>
  <si>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</si>
  <si>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</si>
  <si>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</si>
  <si>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</si>
  <si>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</si>
  <si>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</si>
  <si>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</si>
  <si>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</si>
  <si>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</si>
  <si>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</si>
  <si>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</si>
  <si>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</si>
  <si>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</si>
  <si>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</si>
  <si>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</si>
  <si>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</si>
  <si>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</si>
  <si>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</si>
  <si>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</si>
  <si>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</si>
  <si>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</si>
  <si>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</si>
  <si>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</si>
  <si>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</si>
  <si>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</si>
  <si>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</si>
  <si>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</si>
  <si>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</si>
  <si>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</si>
  <si>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</si>
  <si>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</si>
  <si>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</si>
  <si>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</si>
  <si>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</si>
  <si>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</si>
  <si>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</si>
  <si>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</si>
  <si>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</si>
  <si>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</si>
  <si>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</si>
  <si>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</si>
  <si>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</si>
  <si>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</si>
  <si>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</si>
  <si>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</si>
  <si>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</si>
  <si>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</si>
  <si>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</si>
  <si>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</si>
  <si>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</si>
  <si>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</si>
  <si>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</si>
  <si>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</si>
  <si>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</si>
  <si>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</si>
  <si>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</si>
  <si>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</si>
  <si>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</si>
  <si>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</si>
  <si>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</si>
  <si>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</si>
  <si>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</si>
  <si>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</si>
  <si>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</si>
  <si>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</si>
  <si>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</si>
  <si>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</si>
  <si>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</si>
  <si>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</si>
  <si>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</si>
  <si>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</si>
  <si>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</si>
  <si>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</si>
  <si>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</si>
  <si>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</si>
  <si>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</si>
  <si>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</si>
  <si>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</si>
  <si>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</si>
  <si>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</si>
  <si>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</si>
  <si>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</si>
  <si>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</si>
  <si>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</si>
  <si>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</si>
  <si>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</si>
  <si>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</si>
  <si>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</si>
  <si>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</si>
  <si>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</si>
  <si>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</si>
  <si>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</si>
  <si>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</si>
  <si>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</si>
  <si>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</si>
  <si>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</si>
  <si>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</si>
  <si>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</si>
  <si>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</si>
  <si>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</si>
  <si>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</si>
  <si>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</si>
  <si>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</si>
  <si>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</si>
  <si>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</si>
  <si>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</si>
  <si>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</si>
  <si>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</si>
  <si>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</si>
  <si>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</si>
  <si>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</si>
  <si>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</si>
  <si>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</si>
  <si>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</si>
  <si>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</si>
  <si>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</si>
  <si>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</si>
  <si>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</si>
  <si>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</si>
  <si>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</si>
  <si>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</si>
  <si>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</si>
  <si>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</si>
  <si>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</si>
  <si>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</si>
  <si>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</si>
  <si>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</si>
  <si>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</si>
  <si>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</si>
  <si>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</si>
  <si>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</si>
  <si>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</si>
  <si>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</si>
  <si>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</si>
  <si>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</si>
  <si>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</si>
  <si>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</si>
  <si>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</si>
  <si>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</si>
  <si>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</si>
  <si>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</si>
  <si>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</si>
  <si>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</si>
  <si>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</si>
  <si>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</si>
  <si>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</si>
  <si>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</si>
  <si>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</si>
  <si>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</si>
  <si>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</si>
  <si>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</si>
  <si>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</si>
  <si>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</si>
  <si>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</si>
  <si>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</si>
  <si>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</si>
  <si>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</si>
  <si>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</si>
  <si>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</si>
  <si>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</si>
  <si>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</si>
  <si>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</si>
  <si>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</si>
  <si>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</si>
  <si>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</si>
  <si>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</si>
  <si>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</si>
  <si>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</si>
  <si>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</si>
  <si>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</si>
  <si>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</si>
  <si>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</si>
  <si>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</si>
  <si>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</si>
  <si>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</si>
  <si>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</si>
  <si>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</si>
  <si>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</si>
  <si>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</si>
  <si>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</si>
  <si>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</si>
  <si>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</si>
  <si>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</si>
  <si>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</si>
  <si>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</si>
  <si>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</si>
  <si>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</si>
  <si>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</si>
  <si>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</si>
  <si>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</si>
  <si>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</si>
  <si>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</si>
  <si>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</si>
  <si>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</si>
  <si>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</si>
  <si>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</si>
  <si>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</si>
  <si>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</si>
  <si>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</si>
  <si>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</si>
  <si>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</si>
  <si>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</si>
  <si>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</si>
  <si>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</si>
  <si>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</si>
  <si>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</si>
  <si>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</si>
  <si>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</si>
  <si>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</si>
  <si>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</si>
  <si>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</si>
  <si>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</si>
  <si>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</si>
  <si>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</si>
  <si>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</si>
  <si>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</si>
  <si>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</si>
  <si>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</si>
  <si>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</si>
  <si>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</si>
  <si>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</si>
  <si>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</si>
  <si>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</si>
  <si>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</si>
  <si>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</si>
  <si>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</si>
  <si>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</si>
  <si>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</si>
  <si>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</si>
  <si>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</si>
  <si>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</si>
  <si>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</si>
  <si>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</si>
  <si>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</si>
  <si>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</si>
  <si>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</si>
  <si>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</si>
  <si>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</si>
  <si>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</si>
  <si>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</si>
  <si>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</si>
  <si>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</si>
  <si>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</si>
  <si>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</si>
  <si>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</si>
  <si>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</si>
  <si>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</si>
  <si>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</si>
  <si>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</si>
  <si>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</si>
  <si>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</si>
  <si>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</si>
  <si>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</si>
  <si>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</si>
  <si>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</si>
  <si>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</si>
  <si>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</si>
  <si>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</si>
  <si>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</si>
  <si>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</si>
  <si>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</si>
  <si>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</si>
  <si>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</si>
  <si>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</si>
  <si>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</si>
  <si>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</si>
  <si>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</si>
  <si>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</si>
  <si>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</si>
  <si>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</si>
  <si>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</si>
  <si>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</si>
  <si>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</si>
  <si>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</si>
  <si>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</si>
  <si>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</si>
  <si>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</si>
  <si>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</si>
  <si>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</si>
  <si>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</si>
  <si>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</si>
  <si>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</si>
  <si>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</si>
  <si>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</si>
  <si>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</si>
  <si>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</si>
  <si>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</si>
  <si>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</si>
  <si>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</si>
  <si>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</si>
  <si>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</si>
  <si>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</si>
  <si>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</si>
  <si>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</si>
  <si>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</si>
  <si>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</si>
  <si>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</si>
  <si>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</si>
  <si>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</si>
  <si>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</si>
  <si>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</si>
  <si>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</si>
  <si>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</si>
  <si>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</si>
  <si>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</si>
  <si>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</si>
  <si>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</si>
  <si>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</si>
  <si>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</si>
  <si>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</si>
  <si>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</si>
  <si>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</si>
  <si>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</si>
  <si>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</si>
  <si>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</si>
  <si>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</si>
  <si>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</si>
  <si>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</si>
  <si>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</si>
  <si>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</si>
  <si>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</si>
  <si>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</si>
  <si>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</si>
  <si>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</si>
  <si>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</si>
  <si>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</si>
  <si>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</si>
  <si>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</si>
  <si>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</si>
  <si>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</si>
  <si>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</si>
  <si>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</si>
  <si>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</si>
  <si>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</si>
  <si>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</si>
  <si>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</si>
  <si>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</si>
  <si>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</si>
  <si>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</si>
  <si>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</si>
  <si>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</si>
  <si>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</si>
  <si>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</si>
  <si>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</si>
  <si>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</si>
  <si>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</si>
  <si>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</si>
  <si>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</si>
  <si>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</si>
  <si>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</si>
  <si>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</si>
  <si>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</si>
  <si>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</si>
  <si>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</si>
  <si>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</si>
  <si>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</si>
  <si>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</si>
  <si>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</si>
  <si>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</si>
  <si>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</si>
  <si>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</si>
  <si>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</si>
  <si>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</si>
  <si>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</si>
  <si>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</si>
  <si>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</si>
  <si>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</si>
  <si>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</si>
  <si>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</si>
  <si>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</si>
  <si>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</si>
  <si>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</si>
  <si>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</si>
  <si>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</si>
  <si>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</si>
  <si>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</si>
  <si>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</si>
  <si>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</si>
  <si>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</si>
  <si>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</si>
  <si>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</si>
  <si>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</si>
  <si>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</si>
  <si>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</si>
  <si>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</si>
  <si>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</si>
  <si>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</si>
  <si>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</si>
  <si>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</si>
  <si>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</si>
  <si>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</si>
  <si>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</si>
  <si>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</si>
  <si>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</si>
  <si>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</si>
  <si>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</si>
  <si>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</si>
  <si>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</si>
  <si>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</si>
  <si>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</si>
  <si>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</si>
  <si>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</si>
  <si>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</si>
  <si>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</si>
  <si>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</si>
  <si>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</si>
  <si>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</si>
  <si>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</si>
  <si>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</si>
  <si>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</si>
  <si>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</si>
  <si>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</si>
  <si>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</si>
  <si>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</si>
  <si>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</si>
  <si>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</si>
  <si>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</si>
  <si>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</si>
  <si>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</si>
  <si>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</si>
  <si>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</si>
  <si>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</si>
  <si>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</si>
  <si>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</si>
  <si>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</si>
  <si>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</si>
  <si>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</si>
  <si>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</si>
  <si>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</si>
  <si>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</si>
  <si>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</si>
  <si>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</si>
  <si>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</si>
  <si>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</si>
  <si>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</si>
  <si>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</si>
  <si>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</si>
  <si>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</si>
  <si>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</si>
  <si>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</si>
  <si>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</si>
  <si>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</si>
  <si>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</si>
  <si>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</si>
  <si>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</si>
  <si>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</si>
  <si>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</si>
  <si>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</si>
  <si>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</si>
  <si>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</si>
  <si>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</si>
  <si>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</si>
  <si>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</si>
  <si>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</si>
  <si>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</si>
  <si>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</si>
  <si>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</si>
  <si>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</si>
  <si>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</si>
  <si>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</si>
  <si>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</si>
  <si>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</si>
  <si>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</si>
  <si>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</si>
  <si>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</si>
  <si>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</si>
  <si>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</si>
  <si>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</si>
  <si>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</si>
  <si>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</si>
  <si>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</si>
  <si>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</si>
  <si>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</si>
  <si>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</si>
  <si>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</si>
  <si>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</si>
  <si>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</si>
  <si>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</si>
  <si>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</si>
  <si>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</si>
  <si>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</si>
  <si>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</si>
  <si>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</si>
  <si>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</si>
  <si>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</si>
  <si>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</si>
  <si>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</si>
  <si>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</si>
  <si>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</si>
  <si>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</si>
  <si>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</si>
  <si>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</si>
  <si>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</si>
  <si>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</si>
  <si>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</si>
  <si>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</si>
  <si>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</si>
  <si>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</si>
  <si>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</si>
  <si>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</si>
  <si>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</si>
  <si>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</si>
  <si>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</si>
  <si>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</si>
  <si>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</si>
  <si>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</si>
  <si>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</si>
  <si>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</si>
  <si>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</si>
  <si>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</si>
  <si>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</si>
  <si>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</si>
  <si>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</si>
  <si>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</si>
  <si>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</si>
  <si>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</si>
  <si>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</si>
  <si>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</si>
  <si>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</si>
  <si>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</si>
  <si>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</si>
  <si>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</si>
  <si>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</si>
  <si>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</si>
  <si>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</si>
  <si>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</si>
  <si>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</si>
  <si>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</si>
  <si>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</si>
  <si>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</si>
  <si>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</si>
  <si>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</si>
  <si>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</si>
  <si>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</si>
  <si>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</si>
  <si>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</si>
  <si>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</si>
  <si>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</si>
  <si>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</si>
  <si>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</si>
  <si>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</si>
  <si>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</si>
  <si>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</si>
  <si>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</si>
  <si>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</si>
  <si>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</si>
  <si>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</si>
  <si>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</si>
  <si>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</si>
  <si>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</si>
  <si>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</si>
  <si>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</si>
  <si>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</si>
  <si>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</si>
  <si>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</si>
  <si>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</si>
  <si>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</si>
  <si>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</si>
  <si>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</si>
  <si>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</si>
  <si>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</si>
  <si>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</si>
  <si>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</si>
  <si>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</si>
  <si>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</si>
  <si>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</si>
  <si>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</si>
  <si>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</si>
  <si>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</si>
  <si>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</si>
  <si>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</si>
  <si>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</si>
  <si>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</si>
  <si>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</si>
  <si>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</si>
  <si>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</si>
  <si>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</si>
  <si>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</si>
  <si>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</si>
  <si>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</si>
  <si>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</si>
  <si>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</si>
  <si>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</si>
  <si>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</si>
  <si>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</si>
  <si>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</si>
  <si>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</si>
  <si>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</si>
  <si>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</si>
  <si>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</si>
  <si>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</si>
  <si>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</si>
  <si>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</si>
  <si>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</si>
  <si>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</si>
  <si>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</si>
  <si>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</si>
  <si>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</si>
  <si>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</si>
  <si>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</si>
  <si>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</si>
  <si>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</si>
  <si>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</si>
  <si>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</si>
  <si>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</si>
  <si>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</si>
  <si>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</si>
  <si>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</si>
  <si>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</si>
  <si>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</si>
  <si>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</si>
  <si>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</si>
  <si>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</si>
  <si>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</si>
  <si>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</si>
  <si>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</si>
  <si>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</si>
  <si>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</si>
  <si>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</si>
  <si>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</si>
  <si>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</si>
  <si>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</si>
  <si>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</si>
  <si>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</si>
  <si>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</si>
  <si>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</si>
  <si>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</si>
  <si>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</si>
  <si>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</si>
  <si>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</si>
  <si>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</si>
  <si>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</si>
  <si>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</si>
  <si>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</si>
  <si>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</si>
  <si>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</si>
  <si>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</si>
  <si>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</si>
  <si>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</si>
  <si>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</si>
  <si>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</si>
  <si>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</si>
  <si>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</si>
  <si>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</si>
  <si>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</si>
  <si>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</si>
  <si>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</si>
  <si>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</si>
  <si>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</si>
  <si>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</si>
  <si>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</si>
  <si>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</si>
  <si>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</si>
  <si>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</si>
  <si>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</si>
  <si>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</si>
  <si>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</si>
  <si>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</si>
  <si>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</si>
  <si>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</si>
  <si>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</si>
  <si>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</si>
  <si>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</si>
  <si>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</si>
  <si>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</si>
  <si>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</si>
  <si>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</si>
  <si>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</si>
  <si>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</si>
  <si>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</si>
  <si>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</si>
  <si>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</si>
  <si>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</si>
  <si>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</si>
  <si>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</si>
  <si>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</si>
  <si>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</si>
  <si>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</si>
  <si>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</si>
  <si>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</si>
  <si>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</si>
  <si>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</si>
  <si>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</si>
  <si>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</si>
  <si>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</si>
  <si>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</si>
  <si>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</si>
  <si>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</si>
  <si>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</si>
  <si>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</si>
  <si>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</si>
  <si>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</si>
  <si>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</si>
  <si>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</si>
  <si>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</si>
  <si>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</si>
  <si>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</si>
  <si>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</si>
  <si>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</si>
  <si>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</si>
  <si>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</si>
  <si>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</si>
  <si>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</si>
  <si>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</si>
  <si>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</si>
  <si>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</si>
  <si>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</si>
  <si>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</si>
  <si>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</si>
  <si>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</si>
  <si>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</si>
  <si>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</si>
  <si>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</si>
  <si>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</si>
  <si>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</si>
  <si>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</si>
  <si>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</si>
  <si>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</si>
  <si>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</si>
  <si>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</si>
  <si>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</si>
  <si>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</si>
  <si>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</si>
  <si>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</si>
  <si>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</si>
  <si>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</si>
  <si>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</si>
  <si>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</si>
  <si>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</si>
  <si>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</si>
  <si>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</si>
  <si>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</si>
  <si>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</si>
  <si>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</si>
  <si>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</si>
  <si>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</si>
  <si>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</si>
  <si>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</si>
  <si>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</si>
  <si>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</si>
  <si>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</si>
  <si>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</si>
  <si>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</si>
  <si>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</si>
  <si>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</si>
  <si>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</si>
  <si>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</si>
  <si>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</si>
  <si>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</si>
  <si>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</si>
  <si>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</si>
  <si>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</si>
  <si>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</si>
  <si>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</si>
  <si>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</si>
  <si>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</si>
  <si>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</si>
  <si>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</si>
  <si>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</si>
  <si>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</si>
  <si>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</si>
  <si>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</si>
  <si>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</si>
  <si>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</si>
  <si>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</si>
  <si>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</si>
  <si>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</si>
  <si>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</si>
  <si>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</si>
  <si>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</si>
  <si>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</si>
  <si>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</si>
  <si>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</si>
  <si>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</si>
  <si>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</si>
  <si>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</si>
  <si>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</si>
  <si>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</si>
  <si>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</si>
  <si>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</si>
  <si>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</si>
  <si>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</si>
  <si>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</si>
  <si>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</si>
  <si>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</si>
  <si>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</si>
  <si>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</si>
  <si>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</si>
  <si>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</si>
  <si>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</si>
  <si>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</si>
  <si>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</si>
  <si>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</si>
  <si>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</si>
  <si>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</si>
  <si>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</si>
  <si>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</si>
  <si>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</si>
  <si>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</si>
  <si>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</si>
  <si>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</si>
  <si>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</si>
  <si>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</si>
  <si>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</si>
  <si>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</si>
  <si>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</si>
  <si>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</si>
  <si>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</si>
  <si>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</si>
  <si>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</si>
  <si>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</si>
  <si>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</si>
  <si>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</si>
  <si>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</si>
  <si>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</si>
  <si>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</si>
  <si>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</si>
  <si>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</si>
  <si>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</si>
  <si>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</si>
  <si>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</si>
  <si>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</si>
  <si>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</si>
  <si>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</si>
  <si>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</si>
  <si>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</si>
  <si>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</si>
  <si>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</si>
  <si>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</si>
  <si>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</si>
  <si>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</si>
  <si>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</si>
  <si>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</si>
  <si>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</si>
  <si>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</si>
  <si>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</si>
  <si>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</si>
  <si>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</si>
  <si>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</si>
  <si>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</si>
  <si>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</si>
  <si>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</si>
  <si>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</si>
  <si>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</si>
  <si>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</si>
  <si>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</si>
  <si>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</si>
  <si>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</si>
  <si>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</si>
  <si>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</si>
  <si>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</si>
  <si>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</si>
  <si>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</si>
  <si>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</si>
  <si>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</si>
  <si>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</si>
  <si>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</si>
  <si>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</si>
  <si>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</si>
  <si>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</si>
  <si>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</si>
  <si>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</si>
  <si>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</si>
  <si>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</si>
  <si>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</si>
  <si>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</si>
  <si>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</si>
  <si>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</si>
  <si>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</si>
  <si>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</si>
  <si>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</si>
  <si>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</si>
  <si>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</si>
  <si>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</si>
  <si>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</si>
  <si>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</si>
  <si>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</si>
  <si>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</si>
  <si>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</si>
  <si>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</si>
  <si>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</si>
  <si>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</si>
  <si>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</si>
  <si>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</si>
  <si>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</si>
  <si>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</si>
  <si>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</si>
  <si>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</si>
  <si>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</si>
  <si>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</si>
  <si>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</si>
  <si>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</si>
  <si>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</si>
  <si>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</si>
  <si>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</si>
  <si>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</si>
  <si>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</si>
  <si>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</si>
  <si>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</si>
  <si>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</si>
  <si>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</si>
  <si>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</si>
  <si>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</si>
  <si>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</si>
  <si>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</si>
  <si>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</si>
  <si>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</si>
  <si>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</si>
  <si>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</si>
  <si>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</si>
  <si>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</si>
  <si>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</si>
  <si>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</si>
  <si>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</si>
  <si>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</si>
  <si>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</si>
  <si>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</si>
  <si>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</si>
  <si>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</si>
  <si>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</si>
  <si>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</si>
  <si>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</si>
  <si>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</si>
  <si>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</si>
  <si>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</si>
  <si>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</si>
  <si>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</si>
  <si>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</si>
  <si>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</si>
  <si>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</si>
  <si>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</si>
  <si>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</si>
  <si>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</si>
  <si>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</si>
  <si>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</si>
  <si>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</si>
  <si>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</si>
  <si>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</si>
  <si>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</si>
  <si>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</si>
  <si>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</si>
  <si>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</si>
  <si>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</si>
  <si>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</si>
  <si>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</si>
  <si>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</si>
  <si>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</si>
  <si>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</si>
  <si>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</si>
  <si>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</si>
  <si>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</si>
  <si>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</si>
  <si>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</si>
  <si>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</si>
  <si>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</si>
  <si>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</si>
  <si>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</si>
  <si>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</si>
  <si>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</si>
  <si>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</si>
  <si>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</si>
  <si>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</si>
  <si>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</si>
  <si>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</si>
  <si>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</si>
  <si>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</si>
  <si>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</si>
  <si>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</si>
  <si>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</si>
  <si>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</si>
  <si>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</si>
  <si>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</si>
  <si>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</si>
  <si>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</si>
  <si>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</si>
  <si>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</si>
  <si>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</si>
  <si>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</si>
  <si>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</si>
  <si>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</si>
  <si>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</si>
  <si>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</si>
  <si>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</si>
  <si>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</si>
  <si>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</si>
  <si>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</si>
  <si>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</si>
  <si>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</si>
  <si>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</si>
  <si>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</si>
  <si>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</si>
  <si>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</si>
  <si>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</si>
  <si>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</si>
  <si>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</si>
  <si>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</si>
  <si>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</si>
  <si>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</si>
  <si>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</si>
  <si>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</si>
  <si>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</si>
  <si>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</si>
  <si>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</si>
  <si>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</si>
  <si>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</si>
  <si>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</si>
  <si>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</si>
  <si>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</si>
  <si>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</si>
  <si>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</si>
  <si>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</si>
  <si>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</si>
  <si>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</si>
  <si>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</si>
  <si>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</si>
  <si>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</si>
  <si>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</si>
  <si>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</si>
  <si>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</si>
  <si>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</si>
  <si>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</si>
  <si>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</si>
  <si>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</si>
  <si>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</si>
  <si>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</si>
  <si>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</si>
  <si>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</si>
  <si>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</si>
  <si>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</si>
  <si>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</si>
  <si>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</si>
  <si>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</si>
  <si>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</si>
  <si>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</si>
  <si>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</si>
  <si>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</si>
  <si>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</si>
  <si>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</si>
  <si>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</si>
  <si>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</si>
  <si>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</si>
  <si>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</si>
  <si>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</si>
  <si>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</si>
  <si>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</si>
  <si>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</si>
  <si>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</si>
  <si>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</si>
  <si>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</si>
  <si>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</si>
  <si>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</si>
  <si>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</si>
  <si>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</si>
  <si>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</si>
  <si>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</si>
  <si>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</si>
  <si>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</si>
  <si>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</si>
  <si>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</si>
  <si>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</si>
  <si>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</si>
  <si>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</si>
  <si>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</si>
  <si>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</si>
  <si>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</si>
  <si>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</si>
  <si>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</si>
  <si>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</si>
  <si>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</si>
  <si>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</si>
  <si>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</si>
  <si>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</si>
  <si>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</si>
  <si>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</si>
  <si>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</si>
  <si>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</si>
  <si>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</si>
  <si>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</si>
  <si>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</si>
  <si>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</si>
  <si>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</si>
  <si>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</si>
  <si>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</si>
  <si>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</si>
  <si>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</si>
  <si>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</si>
  <si>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</si>
  <si>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</si>
  <si>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</si>
  <si>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</si>
  <si>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</si>
  <si>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</si>
  <si>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</si>
  <si>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</si>
  <si>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</si>
  <si>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</si>
  <si>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</si>
  <si>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</si>
  <si>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</si>
  <si>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</si>
  <si>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</si>
  <si>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</si>
  <si>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</si>
  <si>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</si>
  <si>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</si>
  <si>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</si>
  <si>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</si>
  <si>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</si>
  <si>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</si>
  <si>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</si>
  <si>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</si>
  <si>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</si>
  <si>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</si>
  <si>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</si>
  <si>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</si>
  <si>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</si>
  <si>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</si>
  <si>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</si>
  <si>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</si>
  <si>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</si>
  <si>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</si>
  <si>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</si>
  <si>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</si>
  <si>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</si>
  <si>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</si>
  <si>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</si>
  <si>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</si>
  <si>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</si>
  <si>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</si>
  <si>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</si>
  <si>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</si>
  <si>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</si>
  <si>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</si>
  <si>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</si>
  <si>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</si>
  <si>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</si>
  <si>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</si>
  <si>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</si>
  <si>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</si>
  <si>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</si>
  <si>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</si>
  <si>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</si>
  <si>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</si>
  <si>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</si>
  <si>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</si>
  <si>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</si>
  <si>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</si>
  <si>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</si>
  <si>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</si>
  <si>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</si>
  <si>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</si>
  <si>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</si>
  <si>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</si>
  <si>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</si>
  <si>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</si>
  <si>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</si>
  <si>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</si>
  <si>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</si>
  <si>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</si>
  <si>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</si>
  <si>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</si>
  <si>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</si>
  <si>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</si>
  <si>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</si>
  <si>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</si>
  <si>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</si>
  <si>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</si>
  <si>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</si>
  <si>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</si>
  <si>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</si>
  <si>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</si>
  <si>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</si>
  <si>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</si>
  <si>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</si>
  <si>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</si>
  <si>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</si>
  <si>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</si>
  <si>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</si>
  <si>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</si>
  <si>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</si>
  <si>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</si>
  <si>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</si>
  <si>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</si>
  <si>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</si>
  <si>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</si>
  <si>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</si>
  <si>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</si>
  <si>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</si>
  <si>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</si>
  <si>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</si>
  <si>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</si>
  <si>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</si>
  <si>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</si>
  <si>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</si>
  <si>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</si>
  <si>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</si>
  <si>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</si>
  <si>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</si>
  <si>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</si>
  <si>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</si>
  <si>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</si>
  <si>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</si>
  <si>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</si>
  <si>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</si>
  <si>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</si>
  <si>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</si>
  <si>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</si>
  <si>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</si>
  <si>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</si>
  <si>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</si>
  <si>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</si>
  <si>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</si>
  <si>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</si>
  <si>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</si>
  <si>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</si>
  <si>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</si>
  <si>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</si>
  <si>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</si>
  <si>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</si>
  <si>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</si>
  <si>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</si>
  <si>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</si>
  <si>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</si>
  <si>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</si>
  <si>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</si>
  <si>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</si>
  <si>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</si>
  <si>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</si>
  <si>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</si>
  <si>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</si>
  <si>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</si>
  <si>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</si>
  <si>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</si>
  <si>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</si>
  <si>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</si>
  <si>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</si>
  <si>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</si>
  <si>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</si>
  <si>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</si>
  <si>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</si>
  <si>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</si>
  <si>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</si>
  <si>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</si>
  <si>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</si>
  <si>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</si>
  <si>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</si>
  <si>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</si>
  <si>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</si>
  <si>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</si>
  <si>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</si>
  <si>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</si>
  <si>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</si>
  <si>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</si>
  <si>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</si>
  <si>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</si>
  <si>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</si>
  <si>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</si>
  <si>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</si>
  <si>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</si>
  <si>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</si>
  <si>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</si>
  <si>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</si>
  <si>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</si>
  <si>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</si>
  <si>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</si>
  <si>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</si>
  <si>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</si>
  <si>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</si>
  <si>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</si>
  <si>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</si>
  <si>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</si>
  <si>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</si>
  <si>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</si>
  <si>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</si>
  <si>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</si>
  <si>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</si>
  <si>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</si>
  <si>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</si>
  <si>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</si>
  <si>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</si>
  <si>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</si>
  <si>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</si>
  <si>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</si>
  <si>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</si>
  <si>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</si>
  <si>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</si>
  <si>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</si>
  <si>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</si>
  <si>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</si>
  <si>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</si>
  <si>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</si>
  <si>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</si>
  <si>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</si>
  <si>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</si>
  <si>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</si>
  <si>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</si>
  <si>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</si>
  <si>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</si>
  <si>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</si>
  <si>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</si>
  <si>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</si>
  <si>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</si>
  <si>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</si>
  <si>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</si>
  <si>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</si>
  <si>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</si>
  <si>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</si>
  <si>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</si>
  <si>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</si>
  <si>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</si>
  <si>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</si>
  <si>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</si>
  <si>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</si>
  <si>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</si>
  <si>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</si>
  <si>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</si>
  <si>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</si>
  <si>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</si>
  <si>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</si>
  <si>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</si>
  <si>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</si>
  <si>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</si>
  <si>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</si>
  <si>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</si>
  <si>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</si>
  <si>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</si>
  <si>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</si>
  <si>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</si>
  <si>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</si>
  <si>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</si>
  <si>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</si>
  <si>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</si>
  <si>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</si>
  <si>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</si>
  <si>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</si>
  <si>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</si>
  <si>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</si>
  <si>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</si>
  <si>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</si>
  <si>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</si>
  <si>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</si>
  <si>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</si>
  <si>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</si>
  <si>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</si>
  <si>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</si>
  <si>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</si>
  <si>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</si>
  <si>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</si>
  <si>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</si>
  <si>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</si>
  <si>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</si>
  <si>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</si>
  <si>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</si>
  <si>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</si>
  <si>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</si>
  <si>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</si>
  <si>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</si>
  <si>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</si>
  <si>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</si>
  <si>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</si>
  <si>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</si>
  <si>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</si>
  <si>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</si>
  <si>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</si>
  <si>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</si>
  <si>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</si>
  <si>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</si>
  <si>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</si>
  <si>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</si>
  <si>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</si>
  <si>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</si>
  <si>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</si>
  <si>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</si>
  <si>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</si>
  <si>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</si>
  <si>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</si>
  <si>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</si>
  <si>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</si>
  <si>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</si>
  <si>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</si>
  <si>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</si>
  <si>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</si>
  <si>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</si>
  <si>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</si>
  <si>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</si>
  <si>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</si>
  <si>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</si>
  <si>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</si>
  <si>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</si>
  <si>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</si>
  <si>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</si>
  <si>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</si>
  <si>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</si>
  <si>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</si>
  <si>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</si>
  <si>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</si>
  <si>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</si>
  <si>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</si>
  <si>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</si>
  <si>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</si>
  <si>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</si>
  <si>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</si>
  <si>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</si>
  <si>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</si>
  <si>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</si>
  <si>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</si>
  <si>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</si>
  <si>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</si>
  <si>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</si>
  <si>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</si>
  <si>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</si>
  <si>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</si>
  <si>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</si>
  <si>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</si>
  <si>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</si>
  <si>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</si>
  <si>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</si>
  <si>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</si>
  <si>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</si>
  <si>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</si>
  <si>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</si>
  <si>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</si>
  <si>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</si>
  <si>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</si>
  <si>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</si>
  <si>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</si>
  <si>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</si>
  <si>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</si>
  <si>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</si>
  <si>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</si>
  <si>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</si>
  <si>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</si>
  <si>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</si>
  <si>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</si>
  <si>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</si>
  <si>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</si>
  <si>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</si>
  <si>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</si>
  <si>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</si>
  <si>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</si>
  <si>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</si>
  <si>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</si>
  <si>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</si>
  <si>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</si>
  <si>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</si>
  <si>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</si>
  <si>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</si>
  <si>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</si>
  <si>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</si>
  <si>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</si>
  <si>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</si>
  <si>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</si>
  <si>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</si>
  <si>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</si>
  <si>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</si>
  <si>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</si>
  <si>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</si>
  <si>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</si>
  <si>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</si>
  <si>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</si>
  <si>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</si>
  <si>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</si>
  <si>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</si>
  <si>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</si>
  <si>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</si>
  <si>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</si>
  <si>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</si>
  <si>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</si>
  <si>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</si>
  <si>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</si>
  <si>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</si>
  <si>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</si>
  <si>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</si>
  <si>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</si>
  <si>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</si>
  <si>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</si>
  <si>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</si>
  <si>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</si>
  <si>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</si>
  <si>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</si>
  <si>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</si>
  <si>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</si>
  <si>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</si>
  <si>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</si>
  <si>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</si>
  <si>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</si>
  <si>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</si>
  <si>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</si>
  <si>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</si>
  <si>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</si>
  <si>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</si>
  <si>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</si>
  <si>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</si>
  <si>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</si>
  <si>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</si>
  <si>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</si>
  <si>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</si>
  <si>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</si>
  <si>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</si>
  <si>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</si>
  <si>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</si>
  <si>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</si>
  <si>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</si>
  <si>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</si>
  <si>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</si>
  <si>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</si>
  <si>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</si>
  <si>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</si>
  <si>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</si>
  <si>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</si>
  <si>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</si>
  <si>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</si>
  <si>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</si>
  <si>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</si>
  <si>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</si>
  <si>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</si>
  <si>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</si>
  <si>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</si>
  <si>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</si>
  <si>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</si>
  <si>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</si>
  <si>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</si>
  <si>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</si>
  <si>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</si>
  <si>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</si>
  <si>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</si>
  <si>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</si>
  <si>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</si>
  <si>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</si>
  <si>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</si>
  <si>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</si>
  <si>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</si>
  <si>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</si>
  <si>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</si>
  <si>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</si>
  <si>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</si>
  <si>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</si>
  <si>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</si>
  <si>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</si>
  <si>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</si>
  <si>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</si>
  <si>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</si>
  <si>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</si>
  <si>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</si>
  <si>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</si>
  <si>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</si>
  <si>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</si>
  <si>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</si>
  <si>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</si>
  <si>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</si>
  <si>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</si>
  <si>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</si>
  <si>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</si>
  <si>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</si>
  <si>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</si>
  <si>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</si>
  <si>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</si>
  <si>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</si>
  <si>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</si>
  <si>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</si>
  <si>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</si>
  <si>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</si>
  <si>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</si>
  <si>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</si>
  <si>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</si>
  <si>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</si>
  <si>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</si>
  <si>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</si>
  <si>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</si>
  <si>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</si>
  <si>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</si>
  <si>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</si>
  <si>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</si>
  <si>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</si>
  <si>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</si>
  <si>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</si>
  <si>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</si>
  <si>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</si>
  <si>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</si>
  <si>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</si>
  <si>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</si>
  <si>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</si>
  <si>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</si>
  <si>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</si>
  <si>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</si>
  <si>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</si>
  <si>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</si>
  <si>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</si>
  <si>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</si>
  <si>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</si>
  <si>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</si>
  <si>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</si>
  <si>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</si>
  <si>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</si>
  <si>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</si>
  <si>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</si>
  <si>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</si>
  <si>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</si>
  <si>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</si>
  <si>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</si>
  <si>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</si>
  <si>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</si>
  <si>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</si>
  <si>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</si>
  <si>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</si>
  <si>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</si>
  <si>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</si>
  <si>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</si>
  <si>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</si>
  <si>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</si>
  <si>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</si>
  <si>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</si>
  <si>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</si>
  <si>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</si>
  <si>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</si>
  <si>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</si>
  <si>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</si>
  <si>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</si>
  <si>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</si>
  <si>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</si>
  <si>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</si>
  <si>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</si>
  <si>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</si>
  <si>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</si>
  <si>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</si>
  <si>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</si>
  <si>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</si>
  <si>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</si>
  <si>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</si>
  <si>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</si>
  <si>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</si>
  <si>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</si>
  <si>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</si>
  <si>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</si>
  <si>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</si>
  <si>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</si>
  <si>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</si>
  <si>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</si>
  <si>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</si>
  <si>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</si>
  <si>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</si>
  <si>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</si>
  <si>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</si>
  <si>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</si>
  <si>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</si>
  <si>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</si>
  <si>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</si>
  <si>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</si>
  <si>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</si>
  <si>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</si>
  <si>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</si>
  <si>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</si>
  <si>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</si>
  <si>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</si>
  <si>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</si>
  <si>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</si>
  <si>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</si>
  <si>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</si>
  <si>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</si>
  <si>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</si>
  <si>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</si>
  <si>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</si>
  <si>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</si>
  <si>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</si>
  <si>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</si>
  <si>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</si>
  <si>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</si>
  <si>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</si>
  <si>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</si>
  <si>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</si>
  <si>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</si>
  <si>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</si>
  <si>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</si>
  <si>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</si>
  <si>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</si>
  <si>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</si>
  <si>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</si>
  <si>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</si>
  <si>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</si>
  <si>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</si>
  <si>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</si>
  <si>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</si>
  <si>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</si>
  <si>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</si>
  <si>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</si>
  <si>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</si>
  <si>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</si>
  <si>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</si>
  <si>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</si>
  <si>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</si>
  <si>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</si>
  <si>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</si>
  <si>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</si>
  <si>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</si>
  <si>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</si>
  <si>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</si>
  <si>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</si>
  <si>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</si>
  <si>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</si>
  <si>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</si>
  <si>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</si>
  <si>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</si>
  <si>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</si>
  <si>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</si>
  <si>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</si>
  <si>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</si>
  <si>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</si>
  <si>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</si>
  <si>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</si>
  <si>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</si>
  <si>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</si>
  <si>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</si>
  <si>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</si>
  <si>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</si>
  <si>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</si>
  <si>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</si>
  <si>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</si>
  <si>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</si>
  <si>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</si>
  <si>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</si>
  <si>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</si>
  <si>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</si>
  <si>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</si>
  <si>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</si>
  <si>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</si>
  <si>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</si>
  <si>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</si>
  <si>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</si>
  <si>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</si>
  <si>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</si>
  <si>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</si>
  <si>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</si>
  <si>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</si>
  <si>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</si>
  <si>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</si>
  <si>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</si>
  <si>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</si>
  <si>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</si>
  <si>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</si>
  <si>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</si>
  <si>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</si>
  <si>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</si>
  <si>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</si>
  <si>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</si>
  <si>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</si>
  <si>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</si>
  <si>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</si>
  <si>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</si>
  <si>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</si>
  <si>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</si>
  <si>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</si>
  <si>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</si>
  <si>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</si>
  <si>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</si>
  <si>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</si>
  <si>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</si>
  <si>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</si>
  <si>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</si>
  <si>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</si>
  <si>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</si>
  <si>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</si>
  <si>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</si>
  <si>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</si>
  <si>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</si>
  <si>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</si>
  <si>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</si>
  <si>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</si>
  <si>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</si>
  <si>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</si>
  <si>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</si>
  <si>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</si>
  <si>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</si>
  <si>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</si>
  <si>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</si>
  <si>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</si>
  <si>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</si>
  <si>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</si>
  <si>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</si>
  <si>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</si>
  <si>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</si>
  <si>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</si>
  <si>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</si>
  <si>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</si>
  <si>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</si>
  <si>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</si>
  <si>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</si>
  <si>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</si>
  <si>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</si>
  <si>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</si>
  <si>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</si>
  <si>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</si>
  <si>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</si>
  <si>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</si>
  <si>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</si>
  <si>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</si>
  <si>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</si>
  <si>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</si>
  <si>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</si>
  <si>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</si>
  <si>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</si>
  <si>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</si>
  <si>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</si>
  <si>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</si>
  <si>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</si>
  <si>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</si>
  <si>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</si>
  <si>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</si>
  <si>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</si>
  <si>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</si>
  <si>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</si>
  <si>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</si>
  <si>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</si>
  <si>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</si>
  <si>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</si>
  <si>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</si>
  <si>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</si>
  <si>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</si>
  <si>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</si>
  <si>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</si>
  <si>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</si>
  <si>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</si>
  <si>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</si>
  <si>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</si>
  <si>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</si>
  <si>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</si>
  <si>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</si>
  <si>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</si>
  <si>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</si>
  <si>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</si>
  <si>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</si>
  <si>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</si>
  <si>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</si>
  <si>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</si>
  <si>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</si>
  <si>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</si>
  <si>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</si>
  <si>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</si>
  <si>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</si>
  <si>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</si>
  <si>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</si>
  <si>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</si>
  <si>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</si>
  <si>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</si>
  <si>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</si>
  <si>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</si>
  <si>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</si>
  <si>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</si>
  <si>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</si>
  <si>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</si>
  <si>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</si>
  <si>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</si>
  <si>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</si>
  <si>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</si>
  <si>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</si>
  <si>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</si>
  <si>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</si>
  <si>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</si>
  <si>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</si>
  <si>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</si>
  <si>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</si>
  <si>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</si>
  <si>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</si>
  <si>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</si>
  <si>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</si>
  <si>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</si>
  <si>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</si>
  <si>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</si>
  <si>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</si>
  <si>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</si>
  <si>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</si>
  <si>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</si>
  <si>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</si>
  <si>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</si>
  <si>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</si>
  <si>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</si>
  <si>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</si>
  <si>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</si>
  <si>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</si>
  <si>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</si>
  <si>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</si>
  <si>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</si>
  <si>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</si>
  <si>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</si>
  <si>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</si>
  <si>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</si>
  <si>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</si>
  <si>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</si>
  <si>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</si>
  <si>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</si>
  <si>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</si>
  <si>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</si>
  <si>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</si>
  <si>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</si>
  <si>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</si>
  <si>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</si>
  <si>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</si>
  <si>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</si>
  <si>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</si>
  <si>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</si>
  <si>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</si>
  <si>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</si>
  <si>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</si>
  <si>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</si>
  <si>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</si>
  <si>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</si>
  <si>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</si>
  <si>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</si>
  <si>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</si>
  <si>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</si>
  <si>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</si>
  <si>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</si>
  <si>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</si>
  <si>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</si>
  <si>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</si>
  <si>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</si>
  <si>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</si>
  <si>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</si>
  <si>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</si>
  <si>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</si>
  <si>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</si>
  <si>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</si>
  <si>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</si>
  <si>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</si>
  <si>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</si>
  <si>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</si>
  <si>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</si>
  <si>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</si>
  <si>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</si>
  <si>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</si>
  <si>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</si>
  <si>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</si>
  <si>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</si>
  <si>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</si>
  <si>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</si>
  <si>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</si>
  <si>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</si>
  <si>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</si>
  <si>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</si>
  <si>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</si>
  <si>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</si>
  <si>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</si>
  <si>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</si>
  <si>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</si>
  <si>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</si>
  <si>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</si>
  <si>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</si>
  <si>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</si>
  <si>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</si>
  <si>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</si>
  <si>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</si>
  <si>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</si>
  <si>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</si>
  <si>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</si>
  <si>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</si>
  <si>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</si>
  <si>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</si>
  <si>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</si>
  <si>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</si>
  <si>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</si>
  <si>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</si>
  <si>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</si>
  <si>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</si>
  <si>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</si>
  <si>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</si>
  <si>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</si>
  <si>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</si>
  <si>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</si>
  <si>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</si>
  <si>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</si>
  <si>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</si>
  <si>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</si>
  <si>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</si>
  <si>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</si>
  <si>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</si>
  <si>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</si>
  <si>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</si>
  <si>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</si>
  <si>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</si>
  <si>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</si>
  <si>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</si>
  <si>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</si>
  <si>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</si>
  <si>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</si>
  <si>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</si>
  <si>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</si>
  <si>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</si>
  <si>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</si>
  <si>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</si>
  <si>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</si>
  <si>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</si>
  <si>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</si>
  <si>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</si>
  <si>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</si>
  <si>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</si>
  <si>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</si>
  <si>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</si>
  <si>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</si>
  <si>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</si>
  <si>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</si>
  <si>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</si>
  <si>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</si>
  <si>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</si>
  <si>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</si>
  <si>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</si>
  <si>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</si>
  <si>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</si>
  <si>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</si>
  <si>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</si>
  <si>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</si>
  <si>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</si>
  <si>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</si>
  <si>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</si>
  <si>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</si>
  <si>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</si>
  <si>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</si>
  <si>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</si>
  <si>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</si>
  <si>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</si>
  <si>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</si>
  <si>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</si>
  <si>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</si>
  <si>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</si>
  <si>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</si>
  <si>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</si>
  <si>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</si>
  <si>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</si>
  <si>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</si>
  <si>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</si>
  <si>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</si>
  <si>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</si>
  <si>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</si>
  <si>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</si>
  <si>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</si>
  <si>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</si>
  <si>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</si>
  <si>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</si>
  <si>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</si>
  <si>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</si>
  <si>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</si>
  <si>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</si>
  <si>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</si>
  <si>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</si>
  <si>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</si>
  <si>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</si>
  <si>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</si>
  <si>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</si>
  <si>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</si>
  <si>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</si>
  <si>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</si>
  <si>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</si>
  <si>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</si>
  <si>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</si>
  <si>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</si>
  <si>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</si>
  <si>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</si>
  <si>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</si>
  <si>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</si>
  <si>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</si>
  <si>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</si>
  <si>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</si>
  <si>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</si>
  <si>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</si>
  <si>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</si>
  <si>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</si>
  <si>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</si>
  <si>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</si>
  <si>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</si>
  <si>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</si>
  <si>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</si>
  <si>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</si>
  <si>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</si>
  <si>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</si>
  <si>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</si>
  <si>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</si>
  <si>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</si>
  <si>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</si>
  <si>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</si>
  <si>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</si>
  <si>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</si>
  <si>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</si>
  <si>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</si>
  <si>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</si>
  <si>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</si>
  <si>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</si>
  <si>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</si>
  <si>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</si>
  <si>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</si>
  <si>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</si>
  <si>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</si>
  <si>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</si>
  <si>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</si>
  <si>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</si>
  <si>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</si>
  <si>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</si>
  <si>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</si>
  <si>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</si>
  <si>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</si>
  <si>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</si>
  <si>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</si>
  <si>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</si>
  <si>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</si>
  <si>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</si>
  <si>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</si>
  <si>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</si>
  <si>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</si>
  <si>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</si>
  <si>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</si>
  <si>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</si>
  <si>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</si>
  <si>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</si>
  <si>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</si>
  <si>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</si>
  <si>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</si>
  <si>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</si>
  <si>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</si>
  <si>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</si>
  <si>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</si>
  <si>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</si>
  <si>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</si>
  <si>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</si>
  <si>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</si>
  <si>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</si>
  <si>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</si>
  <si>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</si>
  <si>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</si>
  <si>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</si>
  <si>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</si>
  <si>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</si>
  <si>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</si>
  <si>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</si>
  <si>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</si>
  <si>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</si>
  <si>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</si>
  <si>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</si>
  <si>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</si>
  <si>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</si>
  <si>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</si>
  <si>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</si>
  <si>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</si>
  <si>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</si>
  <si>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</si>
  <si>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</si>
  <si>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</si>
  <si>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</si>
  <si>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</si>
  <si>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</si>
  <si>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</si>
  <si>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</si>
  <si>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</si>
  <si>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</si>
  <si>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</si>
  <si>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</si>
  <si>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</si>
  <si>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</si>
  <si>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</si>
  <si>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</si>
  <si>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</si>
  <si>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</si>
  <si>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</si>
  <si>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</si>
  <si>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</si>
  <si>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</si>
  <si>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</si>
  <si>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</si>
  <si>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</si>
  <si>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</si>
  <si>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</si>
  <si>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</si>
  <si>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</si>
  <si>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</si>
  <si>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</si>
  <si>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</si>
  <si>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</si>
  <si>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</si>
  <si>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</si>
  <si>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</si>
  <si>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</si>
  <si>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</si>
  <si>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</si>
  <si>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</si>
  <si>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</si>
  <si>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</si>
  <si>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</si>
  <si>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</si>
  <si>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</si>
  <si>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</si>
  <si>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</si>
  <si>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</si>
  <si>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</si>
  <si>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</si>
  <si>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</si>
  <si>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</si>
  <si>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</si>
  <si>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</si>
  <si>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</si>
  <si>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</si>
  <si>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</si>
  <si>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</si>
  <si>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</si>
  <si>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</si>
  <si>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</si>
  <si>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</si>
  <si>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</si>
  <si>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</si>
  <si>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</si>
  <si>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</si>
  <si>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</si>
  <si>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</si>
  <si>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</si>
  <si>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</si>
  <si>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</si>
  <si>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</si>
  <si>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</si>
  <si>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</si>
  <si>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</si>
  <si>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</si>
  <si>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</si>
  <si>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</si>
  <si>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</si>
  <si>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</si>
  <si>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</si>
  <si>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</si>
  <si>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</si>
  <si>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</si>
  <si>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</si>
  <si>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</si>
  <si>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</si>
  <si>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</si>
  <si>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</si>
  <si>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</si>
  <si>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</si>
  <si>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</si>
  <si>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</si>
  <si>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</si>
  <si>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</si>
  <si>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</si>
  <si>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</si>
  <si>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</si>
  <si>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</si>
  <si>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</si>
  <si>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</si>
  <si>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</si>
  <si>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</si>
  <si>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</si>
  <si>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</si>
  <si>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</si>
  <si>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</si>
  <si>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</si>
  <si>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</si>
  <si>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</si>
  <si>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</si>
  <si>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</si>
  <si>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</si>
  <si>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</si>
  <si>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</si>
  <si>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</si>
  <si>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</si>
  <si>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</si>
  <si>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</si>
  <si>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</si>
  <si>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</si>
  <si>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</si>
  <si>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</si>
  <si>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</si>
  <si>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</si>
  <si>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</si>
  <si>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</si>
  <si>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</si>
  <si>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</si>
  <si>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</si>
  <si>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</si>
  <si>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</si>
  <si>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</si>
  <si>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</si>
  <si>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</si>
  <si>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</si>
  <si>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</si>
  <si>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</si>
  <si>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</si>
  <si>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</si>
  <si>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</si>
  <si>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</si>
  <si>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</si>
  <si>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</si>
  <si>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</si>
  <si>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</si>
  <si>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</si>
  <si>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</si>
  <si>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</si>
  <si>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</si>
  <si>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</si>
  <si>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</si>
  <si>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</si>
  <si>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</si>
  <si>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</si>
  <si>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</si>
  <si>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</si>
  <si>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</si>
  <si>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</si>
  <si>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</si>
  <si>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</si>
  <si>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</si>
  <si>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</si>
  <si>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</si>
  <si>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</si>
  <si>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</si>
  <si>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</si>
  <si>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</si>
  <si>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</si>
  <si>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</si>
  <si>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</si>
  <si>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</si>
  <si>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</si>
  <si>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</si>
  <si>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</si>
  <si>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</si>
  <si>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</si>
  <si>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</si>
  <si>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</si>
  <si>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</si>
  <si>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</si>
  <si>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</si>
  <si>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</si>
  <si>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</si>
  <si>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</si>
  <si>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</si>
  <si>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</si>
  <si>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</si>
  <si>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</si>
  <si>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</si>
  <si>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</si>
  <si>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</si>
  <si>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</si>
  <si>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</si>
  <si>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</si>
  <si>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</si>
  <si>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</si>
  <si>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</si>
  <si>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</si>
  <si>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</si>
  <si>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</si>
  <si>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</si>
  <si>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</si>
  <si>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</si>
  <si>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</si>
  <si>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</si>
  <si>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</si>
  <si>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</si>
  <si>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</si>
  <si>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</si>
  <si>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</si>
  <si>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</si>
  <si>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</si>
  <si>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</si>
  <si>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</si>
  <si>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</si>
  <si>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</si>
  <si>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</si>
  <si>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</si>
  <si>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</si>
  <si>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</si>
  <si>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</si>
  <si>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</si>
  <si>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</si>
  <si>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</si>
  <si>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</si>
  <si>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</si>
  <si>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</si>
  <si>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</si>
  <si>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</si>
  <si>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</si>
  <si>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</si>
  <si>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</si>
  <si>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</si>
  <si>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</si>
  <si>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</si>
  <si>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</si>
  <si>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</si>
  <si>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</si>
  <si>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</si>
  <si>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</si>
  <si>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</si>
  <si>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</si>
  <si>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</si>
  <si>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</si>
  <si>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</si>
  <si>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</si>
  <si>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</si>
  <si>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</si>
  <si>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</si>
  <si>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</si>
  <si>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</si>
  <si>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</si>
  <si>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</si>
  <si>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</si>
  <si>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</si>
  <si>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</si>
  <si>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</si>
  <si>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</si>
  <si>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</si>
  <si>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</si>
  <si>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</si>
  <si>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</si>
  <si>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</si>
  <si>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</si>
  <si>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</si>
  <si>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</si>
  <si>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</si>
  <si>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</si>
  <si>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</si>
  <si>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</si>
  <si>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</si>
  <si>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</si>
  <si>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</si>
  <si>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</si>
  <si>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</si>
  <si>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</si>
  <si>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</si>
  <si>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</si>
  <si>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</si>
  <si>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</si>
  <si>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</si>
  <si>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</si>
  <si>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</si>
  <si>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</si>
  <si>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</si>
  <si>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</si>
  <si>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</si>
  <si>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</si>
  <si>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</si>
  <si>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</si>
  <si>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</si>
  <si>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</si>
  <si>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</si>
  <si>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</si>
  <si>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</si>
  <si>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</si>
  <si>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</si>
  <si>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</si>
  <si>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</si>
  <si>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</si>
  <si>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</si>
  <si>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</si>
  <si>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</si>
  <si>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</si>
  <si>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</si>
  <si>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</si>
  <si>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</si>
  <si>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</si>
  <si>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</si>
  <si>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</si>
  <si>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</si>
  <si>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</si>
  <si>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</si>
  <si>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</si>
  <si>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</si>
  <si>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</si>
  <si>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</si>
  <si>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</si>
  <si>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</si>
  <si>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</si>
  <si>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</si>
  <si>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</si>
  <si>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</si>
  <si>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</si>
  <si>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</si>
  <si>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</si>
  <si>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</si>
  <si>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</si>
  <si>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</si>
  <si>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</si>
  <si>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</si>
  <si>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</si>
  <si>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</si>
  <si>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</si>
  <si>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</si>
  <si>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</si>
  <si>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</si>
  <si>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</si>
  <si>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</si>
  <si>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</si>
  <si>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</si>
  <si>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</si>
  <si>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</si>
  <si>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</si>
  <si>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</si>
  <si>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</si>
  <si>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</si>
  <si>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</si>
  <si>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</si>
  <si>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</si>
  <si>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</si>
  <si>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</si>
  <si>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</si>
  <si>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</si>
  <si>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</si>
  <si>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</si>
  <si>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</si>
  <si>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</si>
  <si>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</si>
  <si>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</si>
  <si>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</si>
  <si>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</si>
  <si>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</si>
  <si>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</si>
  <si>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</si>
  <si>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</si>
  <si>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</si>
  <si>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</si>
  <si>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</si>
  <si>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</si>
  <si>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</si>
  <si>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</si>
  <si>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</si>
  <si>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</si>
  <si>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</si>
  <si>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</si>
  <si>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</si>
  <si>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</si>
  <si>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</si>
  <si>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</si>
  <si>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</si>
  <si>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</si>
  <si>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</si>
  <si>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</si>
  <si>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</si>
  <si>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</si>
  <si>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</si>
  <si>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</si>
  <si>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</si>
  <si>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</si>
  <si>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</si>
  <si>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</si>
  <si>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</si>
  <si>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</si>
  <si>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</si>
  <si>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</si>
  <si>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</si>
  <si>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</si>
  <si>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</si>
  <si>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</si>
  <si>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</si>
  <si>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</si>
  <si>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</si>
  <si>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</si>
  <si>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</si>
  <si>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</si>
  <si>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</si>
  <si>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</si>
  <si>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</si>
  <si>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</si>
  <si>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</si>
  <si>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</si>
  <si>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</si>
  <si>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</si>
  <si>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</si>
  <si>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</si>
  <si>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</si>
  <si>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</si>
  <si>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</si>
  <si>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</si>
  <si>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</si>
  <si>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</si>
  <si>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</si>
  <si>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</si>
  <si>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</si>
  <si>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</si>
  <si>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</si>
  <si>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</si>
  <si>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</si>
  <si>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</si>
  <si>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</si>
  <si>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</si>
  <si>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</si>
  <si>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</si>
  <si>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</si>
  <si>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</si>
  <si>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</si>
  <si>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</si>
  <si>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</si>
  <si>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</si>
  <si>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</si>
  <si>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</si>
  <si>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</si>
  <si>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</si>
  <si>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</si>
  <si>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</si>
  <si>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</si>
  <si>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</si>
  <si>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</si>
  <si>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</si>
  <si>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</si>
  <si>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</si>
  <si>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</si>
  <si>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</si>
  <si>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</si>
  <si>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</si>
  <si>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</si>
  <si>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</si>
  <si>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</si>
  <si>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</si>
  <si>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</si>
  <si>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</si>
  <si>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</si>
  <si>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</si>
  <si>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</si>
  <si>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</si>
  <si>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</si>
  <si>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</si>
  <si>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</si>
  <si>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</si>
  <si>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</si>
  <si>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</si>
  <si>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</si>
  <si>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</si>
  <si>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</si>
  <si>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</si>
  <si>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</si>
  <si>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</si>
  <si>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</si>
  <si>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</si>
  <si>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</si>
  <si>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</si>
  <si>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</si>
  <si>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</si>
  <si>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</si>
  <si>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</si>
  <si>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</si>
  <si>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</si>
  <si>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</si>
  <si>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</si>
  <si>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</si>
  <si>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</si>
  <si>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</si>
  <si>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</si>
  <si>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</si>
  <si>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</si>
  <si>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</si>
  <si>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</si>
  <si>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</si>
  <si>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</si>
  <si>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</si>
  <si>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</si>
  <si>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</si>
  <si>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</si>
  <si>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</si>
  <si>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</si>
  <si>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</si>
  <si>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</si>
  <si>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</si>
  <si>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</si>
  <si>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</si>
  <si>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</si>
  <si>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</si>
  <si>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</si>
  <si>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</si>
  <si>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</si>
  <si>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</si>
  <si>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</si>
  <si>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</si>
  <si>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</si>
  <si>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</si>
  <si>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</si>
  <si>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</si>
  <si>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</si>
  <si>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</si>
  <si>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</si>
  <si>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</si>
  <si>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</si>
  <si>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</si>
  <si>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</si>
  <si>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</si>
  <si>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</si>
  <si>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</si>
  <si>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</si>
  <si>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</si>
  <si>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</si>
  <si>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</si>
  <si>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</si>
  <si>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</si>
  <si>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</si>
  <si>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</si>
  <si>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</si>
  <si>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</si>
  <si>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</si>
  <si>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</si>
  <si>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</si>
  <si>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</si>
  <si>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</si>
  <si>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</si>
  <si>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</si>
  <si>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</si>
  <si>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</si>
  <si>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</si>
  <si>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</si>
  <si>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</si>
  <si>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</si>
  <si>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</si>
  <si>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</si>
  <si>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</si>
  <si>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</si>
  <si>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</si>
  <si>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</si>
  <si>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</si>
  <si>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</si>
  <si>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</si>
  <si>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</si>
  <si>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</si>
  <si>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</si>
  <si>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</si>
  <si>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</si>
  <si>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</si>
  <si>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</si>
  <si>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</si>
  <si>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</si>
  <si>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</si>
  <si>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</si>
  <si>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</si>
  <si>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</si>
  <si>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</si>
  <si>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</si>
  <si>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</si>
  <si>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</si>
  <si>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</si>
  <si>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</si>
  <si>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</si>
  <si>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</si>
  <si>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</si>
  <si>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</si>
  <si>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</si>
  <si>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</si>
  <si>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</si>
  <si>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</si>
  <si>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</si>
  <si>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</si>
  <si>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</si>
  <si>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</si>
  <si>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</si>
  <si>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</si>
  <si>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</si>
  <si>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</si>
  <si>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</si>
  <si>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</si>
  <si>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</si>
  <si>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</si>
  <si>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</si>
  <si>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</si>
  <si>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</si>
  <si>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</si>
  <si>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</si>
  <si>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</si>
  <si>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</si>
  <si>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</si>
  <si>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</si>
  <si>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</si>
  <si>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</si>
  <si>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</si>
  <si>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</si>
  <si>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</si>
  <si>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</si>
  <si>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</si>
  <si>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</si>
  <si>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</si>
  <si>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</si>
  <si>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</si>
  <si>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</si>
  <si>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</si>
  <si>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</si>
  <si>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</si>
  <si>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</si>
  <si>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</si>
  <si>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</si>
  <si>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</si>
  <si>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</si>
  <si>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</si>
  <si>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</si>
  <si>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</si>
  <si>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</si>
  <si>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</si>
  <si>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</si>
  <si>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</si>
  <si>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</si>
  <si>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</si>
  <si>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</si>
  <si>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</si>
  <si>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</si>
  <si>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</si>
  <si>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</si>
  <si>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</si>
  <si>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</si>
  <si>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</si>
  <si>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</si>
  <si>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</si>
  <si>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</si>
  <si>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</si>
  <si>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</si>
  <si>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</si>
  <si>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</si>
  <si>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</si>
  <si>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</si>
  <si>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</si>
  <si>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</si>
  <si>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</si>
  <si>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</si>
  <si>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</si>
  <si>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</si>
  <si>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</si>
  <si>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</si>
  <si>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</si>
  <si>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</si>
  <si>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</si>
  <si>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</si>
  <si>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</si>
  <si>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</si>
  <si>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</si>
  <si>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</si>
  <si>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</si>
  <si>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</si>
  <si>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</si>
  <si>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</si>
  <si>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</si>
  <si>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</si>
  <si>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</si>
  <si>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</si>
  <si>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</si>
  <si>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</si>
  <si>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</si>
  <si>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</si>
  <si>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</si>
  <si>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</si>
  <si>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</si>
  <si>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</si>
  <si>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</si>
  <si>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</si>
  <si>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</si>
  <si>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</si>
  <si>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</si>
  <si>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</si>
  <si>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</si>
  <si>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</si>
  <si>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</si>
  <si>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</si>
  <si>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</si>
  <si>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</si>
  <si>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</si>
  <si>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</si>
  <si>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</si>
  <si>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</si>
  <si>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</si>
  <si>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</si>
  <si>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</si>
  <si>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</si>
  <si>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</si>
  <si>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</si>
  <si>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</si>
  <si>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</si>
  <si>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</si>
  <si>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</si>
  <si>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</si>
  <si>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</si>
  <si>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</si>
  <si>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</si>
  <si>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</si>
  <si>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</si>
  <si>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</si>
  <si>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</si>
  <si>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</si>
  <si>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</si>
  <si>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</si>
  <si>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</si>
  <si>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</si>
  <si>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</si>
  <si>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</si>
  <si>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</si>
  <si>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</si>
  <si>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</si>
  <si>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</si>
  <si>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</si>
  <si>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</si>
  <si>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</si>
  <si>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</si>
  <si>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</si>
  <si>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</si>
  <si>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</si>
  <si>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</si>
  <si>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</si>
  <si>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</si>
  <si>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</si>
  <si>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</si>
  <si>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</si>
  <si>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</si>
  <si>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</si>
  <si>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</si>
  <si>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</si>
  <si>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</si>
  <si>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</si>
  <si>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</si>
  <si>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</si>
  <si>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</si>
  <si>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</si>
  <si>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</si>
  <si>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</si>
  <si>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</si>
  <si>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</si>
  <si>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</si>
  <si>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</si>
  <si>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</si>
  <si>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</si>
  <si>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</si>
  <si>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</si>
  <si>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</si>
  <si>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</si>
  <si>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</si>
  <si>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</si>
  <si>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</si>
  <si>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</si>
  <si>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</si>
  <si>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</si>
  <si>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</si>
  <si>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</si>
  <si>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</si>
  <si>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</si>
  <si>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</si>
  <si>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</si>
  <si>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</si>
  <si>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</si>
  <si>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</si>
  <si>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</si>
  <si>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</si>
  <si>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</si>
  <si>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</si>
  <si>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</si>
  <si>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</si>
  <si>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</si>
  <si>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</si>
  <si>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</si>
  <si>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</si>
  <si>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</si>
  <si>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</si>
  <si>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</si>
  <si>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</si>
  <si>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</si>
  <si>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</si>
  <si>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</si>
  <si>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</si>
  <si>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</si>
  <si>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</si>
  <si>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</si>
  <si>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</si>
  <si>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</si>
  <si>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</si>
  <si>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</si>
  <si>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</si>
  <si>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</si>
  <si>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</si>
  <si>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</si>
  <si>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</si>
  <si>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</si>
  <si>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</si>
  <si>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</si>
  <si>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</si>
  <si>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</si>
  <si>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</si>
  <si>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</si>
  <si>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</si>
  <si>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</si>
  <si>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</si>
  <si>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</si>
  <si>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</si>
  <si>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</si>
  <si>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</si>
  <si>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</si>
  <si>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</si>
  <si>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</si>
  <si>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</si>
  <si>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</si>
  <si>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</si>
  <si>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</si>
  <si>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</si>
  <si>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</si>
  <si>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</si>
  <si>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</si>
  <si>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</si>
  <si>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</si>
  <si>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</si>
  <si>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</si>
  <si>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</si>
  <si>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</si>
  <si>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</si>
  <si>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</si>
  <si>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</si>
  <si>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</si>
  <si>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</si>
  <si>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</si>
  <si>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</si>
  <si>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</si>
  <si>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</si>
  <si>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</si>
  <si>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</si>
  <si>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</si>
  <si>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</si>
  <si>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</si>
  <si>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</si>
  <si>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</si>
  <si>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</si>
  <si>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</si>
  <si>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</si>
  <si>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</si>
  <si>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</si>
  <si>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</si>
  <si>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</si>
  <si>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</si>
  <si>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</si>
  <si>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</si>
  <si>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</si>
  <si>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</si>
  <si>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</si>
  <si>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</si>
  <si>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</si>
  <si>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</si>
  <si>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</si>
  <si>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</si>
  <si>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</si>
  <si>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</si>
  <si>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</si>
  <si>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</si>
  <si>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</si>
  <si>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</si>
  <si>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</si>
  <si>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</si>
  <si>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</si>
  <si>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</si>
  <si>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</si>
  <si>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</si>
  <si>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</si>
  <si>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</si>
  <si>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</si>
  <si>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</si>
  <si>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</si>
  <si>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</si>
  <si>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</si>
  <si>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</si>
  <si>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</si>
  <si>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</si>
  <si>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</si>
  <si>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</si>
  <si>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</si>
  <si>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</si>
  <si>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</si>
  <si>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</si>
  <si>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</si>
  <si>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</si>
  <si>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</si>
  <si>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</si>
  <si>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</si>
  <si>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</si>
  <si>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</si>
  <si>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</si>
  <si>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</si>
  <si>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</si>
  <si>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</si>
  <si>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</si>
  <si>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</si>
  <si>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</si>
  <si>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</si>
  <si>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</si>
  <si>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</si>
  <si>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</si>
  <si>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</si>
  <si>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</si>
  <si>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</si>
  <si>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</si>
  <si>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</si>
  <si>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</si>
  <si>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</si>
  <si>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</si>
  <si>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</si>
  <si>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</si>
  <si>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</si>
  <si>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</si>
  <si>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</si>
  <si>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</si>
  <si>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</si>
  <si>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</si>
  <si>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</si>
  <si>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</si>
  <si>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</si>
  <si>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</si>
  <si>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</si>
  <si>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</si>
  <si>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</si>
  <si>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</si>
  <si>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</si>
  <si>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</si>
  <si>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</si>
  <si>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</si>
  <si>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</si>
  <si>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</si>
  <si>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</si>
  <si>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</si>
  <si>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</si>
  <si>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</si>
  <si>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</si>
  <si>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</si>
  <si>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</si>
  <si>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</si>
  <si>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</si>
  <si>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</si>
  <si>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</si>
  <si>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</si>
  <si>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</si>
  <si>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</si>
  <si>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</si>
  <si>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</si>
  <si>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</si>
  <si>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</si>
  <si>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</si>
  <si>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</si>
  <si>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</si>
  <si>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</si>
  <si>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</si>
  <si>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</si>
  <si>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</si>
  <si>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</si>
  <si>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</si>
  <si>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</si>
  <si>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</si>
  <si>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</si>
  <si>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</si>
  <si>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</si>
  <si>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</si>
  <si>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</si>
  <si>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</si>
  <si>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</si>
  <si>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</si>
  <si>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</si>
  <si>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</si>
  <si>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</si>
  <si>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</si>
  <si>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</si>
  <si>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</si>
  <si>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</si>
  <si>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</si>
  <si>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</si>
  <si>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</si>
  <si>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</si>
  <si>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</si>
  <si>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</si>
  <si>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</si>
  <si>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</si>
  <si>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</si>
  <si>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</si>
  <si>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</si>
  <si>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</si>
  <si>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</si>
  <si>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</si>
  <si>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</si>
  <si>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</si>
  <si>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</si>
  <si>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</si>
  <si>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</si>
  <si>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</si>
  <si>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</si>
  <si>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</si>
  <si>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</si>
  <si>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</si>
  <si>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</si>
  <si>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</si>
  <si>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</si>
  <si>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</si>
  <si>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</si>
  <si>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</si>
  <si>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</si>
  <si>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</si>
  <si>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</si>
  <si>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</si>
  <si>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</si>
  <si>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</si>
  <si>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</si>
  <si>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</si>
  <si>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</si>
  <si>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</si>
  <si>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</si>
  <si>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</si>
  <si>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</si>
  <si>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</si>
  <si>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</si>
  <si>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</si>
  <si>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</si>
  <si>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</si>
  <si>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</si>
  <si>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</si>
  <si>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</si>
  <si>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</si>
  <si>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</si>
  <si>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</si>
  <si>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</si>
  <si>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</si>
  <si>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</si>
  <si>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</si>
  <si>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</si>
  <si>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</si>
  <si>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</si>
  <si>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</si>
  <si>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</si>
  <si>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</si>
  <si>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</si>
  <si>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</si>
  <si>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</si>
  <si>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</si>
  <si>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</si>
  <si>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</si>
  <si>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</si>
  <si>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</si>
  <si>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</si>
  <si>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</si>
  <si>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</si>
  <si>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</si>
  <si>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</si>
  <si>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</si>
  <si>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</si>
  <si>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</si>
  <si>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</si>
  <si>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</si>
  <si>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</si>
  <si>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</si>
  <si>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</si>
  <si>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</si>
  <si>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</si>
  <si>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</si>
  <si>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</si>
  <si>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</si>
  <si>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</si>
  <si>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</si>
  <si>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</si>
  <si>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</si>
  <si>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</si>
  <si>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</si>
  <si>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</si>
  <si>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</si>
  <si>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</si>
  <si>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</si>
  <si>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</si>
  <si>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</si>
  <si>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</si>
  <si>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</si>
  <si>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</si>
  <si>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</si>
  <si>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</si>
  <si>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</si>
  <si>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</si>
  <si>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</si>
  <si>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</si>
  <si>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</si>
  <si>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</si>
  <si>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</si>
  <si>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</si>
  <si>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</si>
  <si>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</si>
  <si>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</si>
  <si>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</si>
  <si>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</si>
  <si>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</si>
  <si>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</si>
  <si>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</si>
  <si>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</si>
  <si>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</si>
  <si>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</si>
  <si>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</si>
  <si>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</si>
  <si>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</si>
  <si>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</si>
  <si>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</si>
  <si>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</si>
  <si>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</si>
  <si>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</si>
  <si>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</si>
  <si>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</si>
  <si>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</si>
  <si>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</si>
  <si>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</si>
  <si>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</si>
  <si>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</si>
  <si>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</si>
  <si>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</si>
  <si>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</si>
  <si>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</si>
  <si>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</si>
  <si>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</si>
  <si>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</si>
  <si>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</si>
  <si>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</si>
  <si>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</si>
  <si>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</si>
  <si>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</si>
  <si>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</si>
  <si>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</si>
  <si>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</si>
  <si>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</si>
  <si>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</si>
  <si>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</si>
  <si>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</si>
  <si>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</si>
  <si>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</si>
  <si>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</si>
  <si>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</si>
  <si>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</si>
  <si>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</si>
  <si>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</si>
  <si>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</si>
  <si>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</si>
  <si>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</si>
  <si>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</si>
  <si>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</si>
  <si>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</si>
  <si>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</si>
  <si>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</si>
  <si>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</si>
  <si>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</si>
  <si>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</si>
  <si>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</si>
  <si>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</si>
  <si>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</si>
  <si>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</si>
  <si>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</si>
  <si>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</si>
  <si>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</si>
  <si>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</si>
  <si>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</si>
  <si>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</si>
  <si>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</si>
  <si>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</si>
  <si>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</si>
  <si>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</si>
  <si>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</si>
  <si>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</si>
  <si>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</si>
  <si>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</si>
  <si>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</si>
  <si>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</si>
  <si>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</si>
  <si>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</si>
  <si>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</si>
  <si>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</si>
  <si>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</si>
  <si>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</si>
  <si>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</si>
  <si>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</si>
  <si>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</si>
  <si>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</si>
  <si>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</si>
  <si>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</si>
  <si>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</si>
  <si>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</si>
  <si>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</si>
  <si>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</si>
  <si>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</si>
  <si>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</si>
  <si>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</si>
  <si>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</si>
  <si>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</si>
  <si>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</si>
  <si>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</si>
  <si>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</si>
  <si>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</si>
  <si>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</si>
  <si>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</si>
  <si>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</si>
  <si>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</si>
  <si>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</si>
  <si>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</si>
  <si>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</si>
  <si>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</si>
  <si>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</si>
  <si>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</si>
  <si>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</si>
  <si>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</si>
  <si>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</si>
  <si>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</si>
  <si>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</si>
  <si>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</si>
  <si>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</si>
  <si>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</si>
  <si>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</si>
  <si>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</si>
  <si>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</si>
  <si>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</si>
  <si>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</si>
  <si>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</si>
  <si>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</si>
  <si>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</si>
  <si>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</si>
  <si>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</si>
  <si>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</si>
  <si>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</si>
  <si>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</si>
  <si>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</si>
  <si>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</si>
  <si>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</si>
  <si>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</si>
  <si>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</si>
  <si>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</si>
  <si>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</si>
  <si>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</si>
  <si>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</si>
  <si>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</si>
  <si>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</si>
  <si>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</si>
  <si>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</si>
  <si>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</si>
  <si>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</si>
  <si>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</si>
  <si>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</si>
  <si>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</si>
  <si>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</si>
  <si>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</si>
  <si>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</si>
  <si>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</si>
  <si>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</si>
  <si>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</si>
  <si>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</si>
  <si>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</si>
  <si>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</si>
  <si>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</si>
  <si>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</si>
  <si>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</si>
  <si>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</si>
  <si>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</si>
  <si>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</si>
  <si>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</si>
  <si>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</si>
  <si>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</si>
  <si>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</si>
  <si>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</si>
  <si>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</si>
  <si>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</si>
  <si>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</si>
  <si>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</si>
  <si>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</si>
  <si>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</si>
  <si>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</si>
  <si>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</si>
  <si>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</si>
  <si>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</si>
  <si>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</si>
  <si>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</si>
  <si>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</si>
  <si>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</si>
  <si>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</si>
  <si>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</si>
  <si>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</si>
  <si>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</si>
  <si>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</si>
  <si>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</si>
  <si>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</si>
  <si>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</si>
  <si>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</si>
  <si>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</si>
  <si>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</si>
  <si>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</si>
  <si>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</si>
  <si>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</si>
  <si>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</si>
  <si>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</si>
  <si>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</si>
  <si>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</si>
  <si>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</si>
  <si>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</si>
  <si>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</si>
  <si>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</si>
  <si>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</si>
  <si>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</si>
  <si>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</si>
  <si>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</si>
  <si>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</si>
  <si>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</si>
  <si>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</si>
  <si>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</si>
  <si>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</si>
  <si>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</si>
  <si>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</si>
  <si>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</si>
  <si>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</si>
  <si>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</si>
  <si>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</si>
  <si>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</si>
  <si>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</si>
  <si>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</si>
  <si>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</si>
  <si>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</si>
  <si>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</si>
  <si>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</si>
  <si>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</si>
  <si>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</si>
  <si>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</si>
  <si>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</si>
  <si>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</si>
  <si>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</si>
  <si>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</si>
  <si>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</si>
  <si>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</si>
  <si>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</si>
  <si>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</si>
  <si>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</si>
  <si>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</si>
  <si>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</si>
  <si>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</si>
  <si>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</si>
  <si>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</si>
  <si>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</si>
  <si>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</si>
  <si>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</si>
  <si>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</si>
  <si>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</si>
  <si>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</si>
  <si>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</si>
  <si>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</si>
  <si>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</si>
  <si>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</si>
  <si>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</si>
  <si>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</si>
  <si>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</si>
  <si>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</si>
  <si>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</si>
  <si>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</si>
  <si>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</si>
  <si>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</si>
  <si>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</si>
  <si>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</si>
  <si>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</si>
  <si>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</si>
  <si>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</si>
  <si>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</si>
  <si>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</si>
  <si>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</si>
  <si>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</si>
  <si>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</si>
  <si>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</si>
  <si>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</si>
  <si>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</si>
  <si>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</si>
  <si>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</si>
  <si>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</si>
  <si>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</si>
  <si>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</si>
  <si>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</si>
  <si>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</si>
  <si>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</si>
  <si>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</si>
  <si>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</si>
  <si>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</si>
  <si>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</si>
  <si>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</si>
  <si>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</si>
  <si>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</si>
  <si>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</si>
  <si>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</si>
  <si>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</si>
  <si>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</si>
  <si>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</si>
  <si>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</si>
  <si>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</si>
  <si>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</si>
  <si>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</si>
  <si>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</si>
  <si>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</si>
  <si>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</si>
  <si>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</si>
  <si>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</si>
  <si>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</si>
  <si>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</si>
  <si>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</si>
  <si>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</si>
  <si>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</si>
  <si>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</si>
  <si>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</si>
  <si>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</si>
  <si>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</si>
  <si>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</si>
  <si>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</si>
  <si>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</si>
  <si>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</si>
  <si>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</si>
  <si>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</si>
  <si>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</si>
  <si>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</si>
  <si>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</si>
  <si>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</si>
  <si>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</si>
  <si>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</si>
  <si>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</si>
  <si>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</si>
  <si>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</si>
  <si>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</si>
  <si>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</si>
  <si>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</si>
  <si>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</si>
  <si>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</si>
  <si>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</si>
  <si>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</si>
  <si>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</si>
  <si>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</si>
  <si>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</si>
  <si>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</si>
  <si>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</si>
  <si>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</si>
  <si>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</si>
  <si>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</si>
  <si>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</si>
  <si>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</si>
  <si>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</si>
  <si>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</si>
  <si>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</si>
  <si>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</si>
  <si>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</si>
  <si>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</si>
  <si>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</si>
  <si>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</si>
  <si>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</si>
  <si>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</si>
  <si>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</si>
  <si>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</si>
  <si>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</si>
  <si>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</si>
  <si>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</si>
  <si>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</si>
  <si>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</si>
  <si>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</si>
  <si>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</si>
  <si>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</si>
  <si>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</si>
  <si>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</si>
  <si>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</si>
  <si>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</si>
  <si>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</si>
  <si>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</si>
  <si>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</si>
  <si>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</si>
  <si>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</si>
  <si>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</si>
  <si>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</si>
  <si>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</si>
  <si>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</si>
  <si>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</si>
  <si>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</si>
  <si>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</si>
  <si>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</si>
  <si>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</si>
  <si>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</si>
  <si>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</si>
  <si>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</si>
  <si>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</si>
  <si>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</si>
  <si>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</si>
  <si>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</si>
  <si>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</si>
  <si>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</si>
  <si>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</si>
  <si>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</si>
  <si>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</si>
  <si>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</si>
  <si>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</si>
  <si>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</si>
  <si>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</si>
  <si>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</si>
  <si>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</si>
  <si>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</si>
  <si>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</si>
  <si>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</si>
  <si>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</si>
  <si>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</si>
  <si>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</si>
  <si>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</si>
  <si>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</si>
  <si>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</si>
  <si>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</si>
  <si>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</si>
  <si>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</si>
  <si>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</si>
  <si>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</si>
  <si>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</si>
  <si>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</si>
  <si>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</si>
  <si>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</si>
  <si>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</si>
  <si>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</si>
  <si>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</si>
  <si>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</si>
  <si>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</si>
  <si>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</si>
  <si>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</si>
  <si>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</si>
  <si>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</si>
  <si>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</si>
  <si>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</si>
  <si>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</si>
  <si>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</si>
  <si>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</si>
  <si>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</si>
  <si>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</si>
  <si>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</si>
  <si>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</si>
  <si>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</si>
  <si>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</si>
  <si>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</si>
  <si>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</si>
  <si>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</si>
  <si>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</si>
  <si>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</si>
  <si>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</si>
  <si>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</si>
  <si>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</si>
  <si>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</si>
  <si>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</si>
  <si>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</si>
  <si>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</si>
  <si>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</si>
  <si>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</si>
  <si>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</si>
  <si>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</si>
  <si>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</si>
  <si>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</si>
  <si>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</si>
  <si>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</si>
  <si>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</si>
  <si>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</si>
  <si>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</si>
  <si>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</si>
  <si>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</si>
  <si>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</si>
  <si>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</si>
  <si>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</si>
  <si>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</si>
  <si>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</si>
  <si>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</si>
  <si>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</si>
  <si>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</si>
  <si>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</si>
  <si>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</si>
  <si>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</si>
  <si>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</si>
  <si>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</si>
  <si>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</si>
  <si>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</si>
  <si>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</si>
  <si>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</si>
  <si>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</si>
  <si>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</si>
  <si>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</si>
  <si>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</si>
  <si>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</si>
  <si>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</si>
  <si>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</si>
  <si>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</si>
  <si>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</si>
  <si>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</si>
  <si>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</si>
  <si>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</si>
  <si>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</si>
  <si>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</si>
  <si>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</si>
  <si>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</si>
  <si>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</si>
  <si>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</si>
  <si>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</si>
  <si>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</si>
  <si>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</si>
  <si>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</si>
  <si>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</si>
  <si>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</si>
  <si>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</si>
  <si>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</si>
  <si>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</si>
  <si>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</si>
  <si>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</si>
  <si>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</si>
  <si>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</si>
  <si>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</si>
  <si>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</si>
  <si>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</si>
  <si>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</si>
  <si>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</si>
  <si>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</si>
  <si>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</si>
  <si>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</si>
  <si>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</si>
  <si>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</si>
  <si>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</si>
  <si>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</si>
  <si>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</si>
  <si>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</si>
  <si>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</si>
  <si>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</si>
  <si>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</si>
  <si>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</si>
  <si>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</si>
  <si>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</si>
  <si>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</si>
  <si>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</si>
  <si>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</si>
  <si>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</si>
  <si>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</si>
  <si>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</si>
  <si>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</si>
  <si>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</si>
  <si>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</si>
  <si>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</si>
  <si>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</si>
  <si>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</si>
  <si>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</si>
  <si>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</si>
  <si>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</si>
  <si>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</si>
  <si>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</si>
  <si>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</si>
  <si>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</si>
  <si>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</si>
  <si>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</si>
  <si>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</si>
  <si>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</si>
  <si>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</si>
  <si>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</si>
  <si>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</si>
  <si>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</si>
  <si>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</si>
  <si>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</si>
  <si>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</si>
  <si>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</si>
  <si>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</si>
  <si>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</si>
  <si>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</si>
  <si>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</si>
  <si>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</si>
  <si>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</si>
  <si>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</si>
  <si>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</si>
  <si>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</si>
  <si>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</si>
  <si>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</si>
  <si>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</si>
  <si>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</si>
  <si>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</si>
  <si>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</si>
  <si>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</si>
  <si>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</si>
  <si>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</si>
  <si>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</si>
  <si>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</si>
  <si>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</si>
  <si>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</si>
  <si>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</si>
  <si>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</si>
  <si>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</si>
  <si>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</si>
  <si>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</si>
  <si>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</si>
  <si>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</si>
  <si>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</si>
  <si>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</si>
  <si>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</si>
  <si>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</si>
  <si>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</si>
  <si>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</si>
  <si>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</si>
  <si>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</si>
  <si>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</si>
  <si>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</si>
  <si>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</si>
  <si>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</si>
  <si>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</si>
  <si>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</si>
  <si>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</si>
  <si>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</si>
  <si>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</si>
  <si>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</si>
  <si>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</si>
  <si>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</si>
  <si>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</si>
  <si>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</si>
  <si>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</si>
  <si>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</si>
  <si>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</si>
  <si>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</si>
  <si>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</si>
  <si>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</si>
  <si>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</si>
  <si>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</si>
  <si>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</si>
  <si>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</si>
  <si>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</si>
  <si>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</si>
  <si>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</si>
  <si>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</si>
  <si>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</si>
  <si>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</si>
  <si>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</si>
  <si>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</si>
  <si>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</si>
  <si>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</si>
  <si>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</si>
  <si>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</si>
  <si>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</si>
  <si>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</si>
  <si>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</si>
  <si>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</si>
  <si>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</si>
  <si>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</si>
  <si>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</si>
  <si>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</si>
  <si>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</si>
  <si>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</si>
  <si>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</si>
  <si>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</si>
  <si>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</si>
  <si>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</si>
  <si>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</si>
  <si>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</si>
  <si>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</si>
  <si>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</si>
  <si>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</si>
  <si>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</si>
  <si>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</si>
  <si>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</si>
  <si>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</si>
  <si>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</si>
  <si>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</si>
  <si>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</si>
  <si>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</si>
  <si>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</si>
  <si>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</si>
  <si>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</si>
  <si>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</si>
  <si>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</si>
  <si>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</si>
  <si>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</si>
  <si>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</si>
  <si>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</si>
  <si>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</si>
  <si>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</si>
  <si>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</si>
  <si>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</si>
  <si>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</si>
  <si>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</si>
  <si>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</si>
  <si>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</si>
  <si>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</si>
  <si>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</si>
  <si>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</si>
  <si>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</si>
  <si>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</si>
  <si>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</si>
  <si>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</si>
  <si>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</si>
  <si>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</si>
  <si>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</si>
  <si>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</si>
  <si>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</si>
  <si>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</si>
  <si>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</si>
  <si>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</si>
  <si>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</si>
  <si>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</si>
  <si>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</si>
  <si>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</si>
  <si>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</si>
  <si>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</si>
  <si>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</si>
  <si>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</si>
  <si>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</si>
  <si>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</si>
  <si>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</si>
  <si>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</si>
  <si>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</si>
  <si>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</si>
  <si>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</si>
  <si>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</si>
  <si>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</si>
  <si>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</si>
  <si>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</si>
  <si>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</si>
  <si>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</si>
  <si>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</si>
  <si>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</si>
  <si>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</si>
  <si>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</si>
  <si>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</si>
  <si>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</si>
  <si>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</si>
  <si>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</si>
  <si>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</si>
  <si>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</si>
  <si>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</si>
  <si>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</si>
  <si>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</si>
  <si>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</si>
  <si>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</si>
  <si>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</si>
  <si>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</si>
  <si>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</si>
  <si>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</si>
  <si>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</si>
  <si>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</si>
  <si>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</si>
  <si>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</si>
  <si>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</si>
  <si>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</si>
  <si>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</si>
  <si>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</si>
  <si>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</si>
  <si>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</si>
  <si>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</si>
  <si>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</si>
  <si>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</si>
  <si>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</si>
  <si>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</si>
  <si>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</si>
  <si>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</si>
  <si>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</si>
  <si>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</si>
  <si>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</si>
  <si>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</si>
  <si>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</si>
  <si>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</si>
  <si>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</si>
  <si>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</si>
  <si>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</si>
  <si>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</si>
  <si>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</si>
  <si>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</si>
  <si>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</si>
  <si>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</si>
  <si>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</si>
  <si>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</si>
  <si>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</si>
  <si>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</si>
  <si>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</si>
  <si>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</si>
  <si>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</si>
  <si>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</si>
  <si>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</si>
  <si>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</si>
  <si>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</si>
  <si>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</si>
  <si>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</si>
  <si>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</si>
  <si>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</si>
  <si>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</si>
  <si>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</si>
  <si>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</si>
  <si>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</si>
  <si>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</si>
  <si>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</si>
  <si>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</si>
  <si>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</si>
  <si>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</si>
  <si>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</si>
  <si>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</si>
  <si>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</si>
  <si>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</si>
  <si>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</si>
  <si>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</si>
  <si>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</si>
  <si>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</si>
  <si>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</si>
  <si>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</si>
  <si>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</si>
  <si>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</si>
  <si>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</si>
  <si>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</si>
  <si>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</si>
  <si>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</si>
  <si>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</si>
  <si>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</si>
  <si>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</si>
  <si>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</si>
  <si>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</si>
  <si>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</si>
  <si>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</si>
  <si>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</si>
  <si>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</si>
  <si>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</si>
  <si>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</si>
  <si>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</si>
  <si>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</si>
  <si>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</si>
  <si>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</si>
  <si>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</si>
  <si>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</si>
  <si>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</si>
  <si>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</si>
  <si>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</si>
  <si>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</si>
  <si>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</si>
  <si>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</si>
  <si>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</si>
  <si>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</si>
  <si>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</si>
  <si>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</si>
  <si>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</si>
  <si>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</si>
  <si>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</si>
  <si>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</si>
  <si>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</si>
  <si>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</si>
  <si>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</si>
  <si>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</si>
  <si>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</si>
  <si>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</si>
  <si>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</si>
  <si>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</si>
  <si>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</si>
  <si>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</si>
  <si>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</si>
  <si>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</si>
  <si>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</si>
  <si>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</si>
  <si>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</si>
  <si>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</si>
  <si>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</si>
  <si>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</si>
  <si>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</si>
  <si>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</si>
  <si>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</si>
  <si>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</si>
  <si>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</si>
  <si>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</si>
  <si>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</si>
  <si>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</si>
  <si>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</si>
  <si>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</si>
  <si>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</si>
  <si>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</si>
  <si>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</si>
  <si>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</si>
  <si>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</si>
  <si>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</si>
  <si>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</si>
  <si>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</si>
  <si>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</si>
  <si>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</si>
  <si>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</si>
  <si>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</si>
  <si>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</si>
  <si>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</si>
  <si>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</si>
  <si>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</si>
  <si>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</si>
  <si>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</si>
  <si>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</si>
  <si>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</si>
  <si>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</si>
  <si>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</si>
  <si>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</si>
  <si>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</si>
  <si>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</si>
  <si>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</si>
  <si>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</si>
  <si>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</si>
  <si>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</si>
  <si>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</si>
  <si>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</si>
  <si>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</si>
  <si>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</si>
  <si>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</si>
  <si>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</si>
  <si>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</si>
  <si>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</si>
  <si>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</si>
  <si>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</si>
  <si>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</si>
  <si>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</si>
  <si>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</si>
  <si>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</si>
  <si>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</si>
  <si>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</si>
  <si>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</si>
  <si>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</si>
  <si>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</si>
  <si>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</si>
  <si>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</si>
  <si>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</si>
  <si>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</si>
  <si>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</si>
  <si>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</si>
  <si>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</si>
  <si>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</si>
  <si>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</si>
  <si>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</si>
  <si>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</si>
  <si>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</si>
  <si>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</si>
  <si>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</si>
  <si>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</si>
  <si>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</si>
  <si>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</si>
  <si>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</si>
  <si>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</si>
  <si>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</si>
  <si>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</si>
  <si>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</si>
  <si>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</si>
  <si>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</si>
  <si>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</si>
  <si>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</si>
  <si>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</si>
  <si>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</si>
  <si>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</si>
  <si>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</si>
  <si>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</si>
  <si>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</si>
  <si>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</si>
  <si>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</si>
  <si>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</si>
  <si>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</si>
  <si>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</si>
  <si>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</si>
  <si>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</si>
  <si>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</si>
  <si>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</si>
  <si>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</si>
  <si>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</si>
  <si>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</si>
  <si>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</si>
  <si>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</si>
  <si>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</si>
  <si>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</si>
  <si>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</si>
  <si>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</si>
  <si>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</si>
  <si>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</si>
  <si>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</si>
  <si>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</si>
  <si>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</si>
  <si>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</si>
  <si>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</si>
  <si>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</si>
  <si>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</si>
  <si>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</si>
  <si>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</si>
  <si>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</si>
  <si>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</si>
  <si>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</si>
  <si>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</si>
  <si>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</si>
  <si>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</si>
  <si>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</si>
  <si>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</si>
  <si>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</si>
  <si>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</si>
  <si>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</si>
  <si>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</si>
  <si>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</si>
  <si>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</si>
  <si>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</si>
  <si>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</si>
  <si>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</si>
  <si>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</si>
  <si>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</si>
  <si>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</si>
  <si>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</si>
  <si>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</si>
  <si>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</si>
  <si>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</si>
  <si>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</si>
  <si>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</si>
  <si>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</si>
  <si>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</si>
  <si>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</si>
  <si>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</si>
  <si>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</si>
  <si>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</si>
  <si>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</si>
  <si>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</si>
  <si>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</si>
  <si>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</si>
  <si>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</si>
  <si>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</si>
  <si>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</si>
  <si>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</si>
  <si>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</si>
  <si>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</si>
  <si>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</si>
  <si>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</si>
  <si>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</si>
  <si>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</si>
  <si>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</si>
  <si>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</si>
  <si>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</si>
  <si>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</si>
  <si>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</si>
  <si>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</si>
  <si>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</si>
  <si>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</si>
  <si>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</si>
  <si>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</si>
  <si>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</si>
  <si>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</si>
  <si>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</si>
  <si>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</si>
  <si>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</si>
  <si>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</si>
  <si>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</si>
  <si>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</si>
  <si>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</si>
  <si>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</si>
  <si>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</si>
  <si>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</si>
  <si>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</si>
  <si>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</si>
  <si>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</si>
  <si>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</si>
  <si>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</si>
  <si>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</si>
  <si>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</si>
  <si>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</si>
  <si>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</si>
  <si>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</si>
  <si>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</si>
  <si>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</si>
  <si>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</si>
  <si>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</si>
  <si>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</si>
  <si>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</si>
  <si>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</si>
  <si>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</si>
  <si>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</si>
  <si>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</si>
  <si>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</si>
  <si>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</si>
  <si>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</si>
  <si>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</si>
  <si>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</si>
  <si>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</si>
  <si>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</si>
  <si>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</si>
  <si>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</si>
  <si>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</si>
  <si>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</si>
  <si>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</si>
  <si>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</si>
  <si>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</si>
  <si>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</si>
  <si>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</si>
  <si>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</si>
  <si>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</si>
  <si>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</si>
  <si>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</si>
  <si>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</si>
  <si>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</si>
  <si>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</si>
  <si>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</si>
  <si>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</si>
  <si>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</si>
  <si>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</si>
  <si>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</si>
  <si>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</si>
  <si>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</si>
  <si>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</si>
  <si>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</si>
  <si>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</si>
  <si>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</si>
  <si>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</si>
  <si>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</si>
  <si>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</si>
  <si>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</si>
  <si>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</si>
  <si>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</si>
  <si>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</si>
  <si>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</si>
  <si>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</si>
  <si>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</si>
  <si>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</si>
  <si>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</si>
  <si>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</si>
  <si>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</si>
  <si>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</si>
  <si>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</si>
  <si>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</si>
  <si>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</si>
  <si>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</si>
  <si>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</si>
  <si>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</si>
  <si>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</si>
  <si>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</si>
  <si>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</si>
  <si>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</si>
  <si>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</si>
  <si>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</si>
  <si>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</si>
  <si>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</si>
  <si>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</si>
  <si>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</si>
  <si>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</si>
  <si>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</si>
  <si>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</si>
  <si>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</si>
  <si>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</si>
  <si>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</si>
  <si>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</si>
  <si>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</si>
  <si>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</si>
  <si>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</si>
  <si>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</si>
  <si>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</si>
  <si>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</si>
  <si>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</si>
  <si>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</si>
  <si>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</si>
  <si>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</si>
  <si>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</si>
  <si>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</si>
  <si>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</si>
  <si>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</si>
  <si>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</si>
  <si>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</si>
  <si>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</si>
  <si>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</si>
  <si>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</si>
  <si>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</si>
  <si>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</si>
  <si>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</si>
  <si>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</si>
  <si>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</si>
  <si>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</si>
  <si>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</si>
  <si>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</si>
  <si>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</si>
  <si>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</si>
  <si>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</si>
  <si>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</si>
  <si>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</si>
  <si>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</si>
  <si>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</si>
  <si>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</si>
  <si>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</si>
  <si>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</si>
  <si>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</si>
  <si>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</si>
  <si>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</si>
  <si>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</si>
  <si>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</si>
  <si>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</si>
  <si>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</si>
  <si>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</si>
  <si>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</si>
  <si>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</si>
  <si>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</si>
  <si>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</si>
  <si>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</si>
  <si>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</si>
  <si>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</si>
  <si>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</si>
  <si>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</si>
  <si>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</si>
  <si>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</si>
  <si>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</si>
  <si>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</si>
  <si>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</si>
  <si>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</si>
  <si>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</si>
  <si>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</si>
  <si>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</si>
  <si>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</si>
  <si>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</si>
  <si>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</si>
  <si>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</si>
  <si>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</si>
  <si>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</si>
  <si>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</si>
  <si>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</si>
  <si>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</si>
  <si>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</si>
  <si>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</si>
  <si>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</si>
  <si>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</si>
  <si>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</si>
  <si>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</si>
  <si>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</si>
  <si>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</si>
  <si>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</si>
  <si>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</si>
  <si>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</si>
  <si>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</si>
  <si>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</si>
  <si>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</si>
  <si>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</si>
  <si>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</si>
  <si>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</si>
  <si>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</si>
  <si>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</si>
  <si>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</si>
  <si>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</si>
  <si>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</si>
  <si>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</si>
  <si>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</si>
  <si>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</si>
  <si>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</si>
  <si>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</si>
  <si>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</si>
  <si>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</si>
  <si>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</si>
  <si>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</si>
  <si>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</si>
  <si>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</si>
  <si>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</si>
  <si>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</si>
  <si>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</si>
  <si>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</si>
  <si>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</si>
  <si>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</si>
  <si>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</si>
  <si>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</si>
  <si>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</si>
  <si>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</si>
  <si>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</si>
  <si>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</si>
  <si>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</si>
  <si>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</si>
  <si>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</si>
  <si>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</si>
  <si>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</si>
  <si>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</si>
  <si>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</si>
  <si>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</si>
  <si>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</si>
  <si>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</si>
  <si>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</si>
  <si>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</si>
  <si>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</si>
  <si>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</si>
  <si>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</si>
  <si>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</si>
  <si>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</si>
  <si>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</si>
  <si>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</si>
  <si>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</si>
  <si>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</si>
  <si>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</si>
  <si>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</si>
  <si>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</si>
  <si>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</si>
  <si>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</si>
  <si>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</si>
  <si>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</si>
  <si>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</si>
  <si>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</si>
  <si>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</si>
  <si>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</si>
  <si>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</si>
  <si>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</si>
  <si>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</si>
  <si>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</si>
  <si>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</si>
  <si>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</si>
  <si>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</si>
  <si>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</si>
  <si>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</si>
  <si>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</si>
  <si>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</si>
  <si>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</si>
  <si>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</si>
  <si>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</si>
  <si>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</si>
  <si>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</si>
  <si>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</si>
  <si>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</si>
  <si>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</si>
  <si>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</si>
  <si>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</si>
  <si>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</si>
  <si>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</si>
  <si>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</si>
  <si>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</si>
  <si>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</si>
  <si>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</si>
  <si>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</si>
  <si>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</si>
  <si>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</si>
  <si>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</si>
  <si>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</si>
  <si>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</si>
  <si>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</si>
  <si>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</si>
  <si>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</si>
  <si>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</si>
  <si>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</si>
  <si>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</si>
  <si>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</si>
  <si>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</si>
  <si>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</si>
  <si>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</si>
  <si>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</si>
  <si>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</si>
  <si>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</si>
  <si>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</si>
  <si>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</si>
  <si>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</si>
  <si>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</si>
  <si>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</si>
  <si>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</si>
  <si>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</si>
  <si>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</si>
  <si>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</si>
  <si>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</si>
  <si>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</si>
  <si>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</si>
  <si>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</si>
  <si>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</si>
  <si>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</si>
  <si>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</si>
  <si>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</si>
  <si>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</si>
  <si>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</si>
  <si>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</si>
  <si>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</si>
  <si>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</si>
  <si>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</si>
  <si>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</si>
  <si>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</si>
  <si>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</si>
  <si>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</si>
  <si>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</si>
  <si>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</si>
  <si>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</si>
  <si>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</si>
  <si>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</si>
  <si>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</si>
  <si>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</si>
  <si>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</si>
  <si>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</si>
  <si>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</si>
  <si>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</si>
  <si>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</si>
  <si>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</si>
  <si>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</si>
  <si>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</si>
  <si>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</si>
  <si>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</si>
  <si>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</si>
  <si>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</si>
  <si>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</si>
  <si>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</si>
  <si>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</si>
  <si>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</si>
  <si>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</si>
  <si>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</si>
  <si>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</si>
  <si>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</si>
  <si>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</si>
  <si>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</si>
  <si>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</si>
  <si>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</si>
  <si>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</si>
  <si>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</si>
  <si>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</si>
  <si>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</si>
  <si>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</si>
  <si>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</si>
  <si>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</si>
  <si>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</si>
  <si>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</si>
  <si>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</si>
  <si>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</si>
  <si>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</si>
  <si>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</si>
  <si>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</si>
  <si>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</si>
  <si>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</si>
  <si>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</si>
  <si>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</si>
  <si>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</si>
  <si>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</si>
  <si>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</si>
  <si>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</si>
  <si>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</si>
  <si>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</si>
  <si>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</si>
  <si>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</si>
  <si>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</si>
  <si>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</si>
  <si>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</si>
  <si>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</si>
  <si>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</si>
  <si>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</si>
  <si>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</si>
  <si>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</si>
  <si>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</si>
  <si>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</si>
  <si>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</si>
  <si>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</si>
  <si>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</si>
  <si>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</si>
  <si>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</si>
  <si>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</si>
  <si>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</si>
  <si>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</si>
  <si>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</si>
  <si>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</si>
  <si>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</si>
  <si>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</si>
  <si>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</si>
  <si>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</si>
  <si>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</si>
  <si>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</si>
  <si>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</si>
  <si>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</si>
  <si>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</si>
  <si>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</si>
  <si>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</si>
  <si>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</si>
  <si>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</si>
  <si>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</si>
  <si>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</si>
  <si>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</si>
  <si>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</si>
  <si>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</si>
  <si>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</si>
  <si>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</si>
  <si>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</si>
  <si>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</si>
  <si>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</si>
  <si>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</si>
  <si>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</si>
  <si>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</si>
  <si>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</si>
  <si>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</si>
  <si>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</si>
  <si>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</si>
  <si>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</si>
  <si>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</si>
  <si>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</si>
  <si>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</si>
  <si>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</si>
  <si>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</si>
  <si>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</si>
  <si>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</si>
  <si>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</si>
  <si>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</si>
  <si>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</si>
  <si>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</si>
  <si>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</si>
  <si>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</si>
  <si>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</si>
  <si>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</si>
  <si>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</si>
  <si>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</si>
  <si>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</si>
  <si>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</si>
  <si>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</si>
  <si>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</si>
  <si>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</si>
  <si>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</si>
  <si>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</si>
  <si>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</si>
  <si>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</si>
  <si>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</si>
  <si>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</si>
  <si>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</si>
  <si>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</si>
  <si>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</si>
  <si>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</si>
  <si>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</si>
  <si>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</si>
  <si>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</si>
  <si>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</si>
  <si>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</si>
  <si>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</si>
  <si>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</si>
  <si>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</si>
  <si>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</si>
  <si>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</si>
  <si>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</si>
  <si>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</si>
  <si>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</si>
  <si>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</si>
  <si>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</si>
  <si>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</si>
  <si>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</si>
  <si>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</si>
  <si>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</si>
  <si>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</si>
  <si>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</si>
  <si>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</si>
  <si>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</si>
  <si>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</si>
  <si>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</si>
  <si>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</si>
  <si>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</si>
  <si>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</si>
  <si>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</si>
  <si>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</si>
  <si>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</si>
  <si>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</si>
  <si>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</si>
  <si>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</si>
  <si>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</si>
  <si>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</si>
  <si>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</si>
  <si>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</si>
  <si>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</si>
  <si>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</si>
  <si>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</si>
  <si>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</si>
  <si>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</si>
  <si>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</si>
  <si>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</si>
  <si>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</si>
  <si>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</si>
  <si>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</si>
  <si>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</si>
  <si>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</si>
  <si>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</si>
  <si>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</si>
  <si>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</si>
  <si>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</si>
  <si>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</si>
  <si>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</si>
  <si>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</si>
  <si>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</si>
  <si>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</si>
  <si>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</si>
  <si>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</si>
  <si>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</si>
  <si>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</si>
  <si>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</si>
  <si>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</si>
  <si>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</si>
  <si>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</si>
  <si>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</si>
  <si>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</si>
  <si>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</si>
  <si>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</si>
  <si>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</si>
  <si>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</si>
  <si>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</si>
  <si>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</si>
  <si>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</si>
  <si>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</si>
  <si>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</si>
  <si>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</si>
  <si>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</si>
  <si>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</si>
  <si>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</si>
  <si>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</si>
  <si>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</si>
  <si>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</si>
  <si>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</si>
  <si>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</si>
  <si>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</si>
  <si>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</si>
  <si>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</si>
  <si>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</si>
  <si>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</si>
  <si>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</si>
  <si>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</si>
  <si>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</si>
  <si>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</si>
  <si>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</si>
  <si>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</si>
  <si>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</si>
  <si>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</si>
  <si>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</si>
  <si>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</si>
  <si>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</si>
  <si>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</si>
  <si>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</si>
  <si>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</si>
  <si>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</si>
  <si>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</si>
  <si>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</si>
  <si>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</si>
  <si>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</si>
  <si>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</si>
  <si>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</si>
  <si>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</si>
  <si>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</si>
  <si>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</si>
  <si>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</si>
  <si>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</si>
  <si>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</si>
  <si>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</si>
  <si>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</si>
  <si>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</si>
  <si>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</si>
  <si>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</si>
  <si>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</si>
  <si>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</si>
  <si>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</si>
  <si>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</si>
  <si>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</si>
  <si>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</si>
  <si>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</si>
  <si>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</si>
  <si>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</si>
  <si>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</si>
  <si>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</si>
  <si>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</si>
  <si>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</si>
  <si>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</si>
  <si>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</si>
  <si>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</si>
  <si>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</si>
  <si>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</si>
  <si>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</si>
  <si>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</si>
  <si>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</si>
  <si>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</si>
  <si>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</si>
  <si>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</si>
  <si>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</si>
  <si>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</si>
  <si>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</si>
  <si>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</si>
  <si>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</si>
  <si>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</si>
  <si>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</si>
  <si>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</si>
  <si>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</si>
  <si>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</si>
  <si>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</si>
  <si>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</si>
  <si>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</si>
  <si>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</si>
  <si>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</si>
  <si>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</si>
  <si>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</si>
  <si>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</si>
  <si>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</si>
  <si>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</si>
  <si>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</si>
  <si>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</si>
  <si>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</si>
  <si>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</si>
  <si>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</si>
  <si>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</si>
  <si>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</si>
  <si>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</si>
  <si>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</si>
  <si>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</si>
  <si>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</si>
  <si>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</si>
  <si>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</si>
  <si>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</si>
  <si>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</si>
  <si>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</si>
  <si>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</si>
  <si>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</si>
  <si>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</si>
  <si>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</si>
  <si>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</si>
  <si>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</si>
  <si>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</si>
  <si>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</si>
  <si>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</si>
  <si>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</si>
  <si>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</si>
  <si>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</si>
  <si>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</si>
  <si>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</si>
  <si>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</si>
  <si>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</si>
  <si>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</si>
  <si>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</si>
  <si>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</si>
  <si>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</si>
  <si>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</si>
  <si>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</si>
  <si>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</si>
  <si>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</si>
  <si>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</si>
  <si>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</si>
  <si>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</si>
  <si>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</si>
  <si>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</si>
  <si>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</si>
  <si>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</si>
  <si>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</si>
  <si>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</si>
  <si>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</si>
  <si>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</si>
  <si>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</si>
  <si>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</si>
  <si>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</si>
  <si>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</si>
  <si>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</si>
  <si>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</si>
  <si>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</si>
  <si>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</si>
  <si>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</si>
  <si>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</si>
  <si>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</si>
  <si>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</si>
  <si>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</si>
  <si>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</si>
  <si>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</si>
  <si>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</si>
  <si>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</si>
  <si>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</si>
  <si>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</si>
  <si>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</si>
  <si>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</si>
  <si>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</si>
  <si>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</si>
  <si>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</si>
  <si>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</si>
  <si>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</si>
  <si>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</si>
  <si>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</si>
  <si>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</si>
  <si>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</si>
  <si>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</si>
  <si>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</si>
  <si>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</si>
  <si>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</si>
  <si>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</si>
  <si>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</si>
  <si>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</si>
  <si>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</si>
  <si>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</si>
  <si>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</si>
  <si>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</si>
  <si>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</si>
  <si>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</si>
  <si>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</si>
  <si>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</si>
  <si>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</si>
  <si>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</si>
  <si>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</si>
  <si>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</si>
  <si>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</si>
  <si>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</si>
  <si>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</si>
  <si>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</si>
  <si>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</si>
  <si>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</si>
  <si>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</si>
  <si>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</si>
  <si>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</si>
  <si>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</si>
  <si>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</si>
  <si>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</si>
  <si>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</si>
  <si>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</si>
  <si>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</si>
  <si>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</si>
  <si>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</si>
  <si>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</si>
  <si>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</si>
  <si>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</si>
  <si>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</si>
  <si>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</si>
  <si>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</si>
  <si>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</si>
  <si>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</si>
  <si>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</si>
  <si>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</si>
  <si>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</si>
  <si>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</si>
  <si>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</si>
  <si>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</si>
  <si>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</si>
  <si>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</si>
  <si>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</si>
  <si>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</si>
  <si>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</si>
  <si>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</si>
  <si>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</si>
  <si>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</si>
  <si>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</si>
  <si>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</si>
  <si>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</si>
  <si>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</si>
  <si>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</si>
  <si>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</si>
  <si>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</si>
  <si>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</si>
  <si>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</si>
  <si>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</si>
  <si>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</si>
  <si>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</si>
  <si>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</si>
  <si>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</si>
  <si>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</si>
  <si>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</si>
  <si>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</si>
  <si>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</si>
  <si>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</si>
  <si>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</si>
  <si>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</si>
  <si>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</si>
  <si>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</si>
  <si>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</si>
  <si>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</si>
  <si>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</si>
  <si>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</si>
  <si>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</si>
  <si>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</si>
  <si>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</si>
  <si>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</si>
  <si>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</si>
  <si>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</si>
  <si>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</si>
  <si>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</si>
  <si>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</si>
  <si>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</si>
  <si>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</si>
  <si>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</si>
  <si>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</si>
  <si>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</si>
  <si>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</si>
  <si>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</si>
  <si>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</si>
  <si>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</si>
  <si>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</si>
  <si>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</si>
  <si>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</si>
  <si>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</si>
  <si>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</si>
  <si>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</si>
  <si>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</si>
  <si>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</si>
  <si>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</si>
  <si>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</si>
  <si>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</si>
  <si>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</si>
  <si>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</si>
  <si>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</si>
  <si>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</si>
  <si>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</si>
  <si>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</si>
  <si>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</si>
  <si>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</si>
  <si>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</si>
  <si>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</si>
  <si>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</si>
  <si>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</si>
  <si>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</si>
  <si>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</si>
  <si>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</si>
  <si>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</si>
  <si>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</si>
  <si>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</si>
  <si>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</si>
  <si>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</si>
  <si>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</si>
  <si>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</si>
  <si>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</si>
  <si>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</si>
  <si>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</si>
  <si>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</si>
  <si>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</si>
  <si>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</si>
  <si>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</si>
  <si>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</si>
  <si>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</si>
  <si>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</si>
  <si>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</si>
  <si>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</si>
  <si>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</si>
  <si>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</si>
  <si>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</si>
  <si>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</si>
  <si>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</si>
  <si>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</si>
  <si>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</si>
  <si>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</si>
  <si>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</si>
  <si>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</si>
  <si>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</si>
  <si>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</si>
  <si>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</si>
  <si>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</si>
  <si>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</si>
  <si>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</si>
  <si>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</si>
  <si>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</si>
  <si>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</si>
  <si>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</si>
  <si>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</si>
  <si>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</si>
  <si>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</si>
  <si>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</si>
  <si>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</si>
  <si>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</si>
  <si>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</si>
  <si>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</si>
  <si>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</si>
  <si>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</si>
  <si>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</si>
  <si>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</si>
  <si>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</si>
  <si>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</si>
  <si>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</si>
  <si>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</si>
  <si>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</si>
  <si>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</si>
  <si>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</si>
  <si>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</si>
  <si>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</si>
  <si>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</si>
  <si>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</si>
  <si>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</si>
  <si>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</si>
  <si>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</si>
  <si>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</si>
  <si>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</si>
  <si>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</si>
  <si>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</si>
  <si>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</si>
  <si>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</si>
  <si>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</si>
  <si>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</si>
  <si>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</si>
  <si>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</si>
  <si>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</si>
  <si>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</si>
  <si>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</si>
  <si>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</si>
  <si>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</si>
  <si>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</si>
  <si>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</si>
  <si>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</si>
  <si>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</si>
  <si>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</si>
  <si>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</si>
  <si>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</si>
  <si>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</si>
  <si>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</si>
  <si>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</si>
  <si>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</si>
  <si>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</si>
  <si>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</si>
  <si>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</si>
  <si>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</si>
  <si>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</si>
  <si>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</si>
  <si>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</si>
  <si>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</si>
  <si>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</si>
  <si>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</si>
  <si>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</si>
  <si>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</si>
  <si>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</si>
  <si>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</si>
  <si>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</si>
  <si>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</si>
  <si>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</si>
  <si>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</si>
  <si>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</si>
  <si>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</si>
  <si>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</si>
  <si>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</si>
  <si>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</si>
  <si>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</si>
  <si>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</si>
  <si>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</si>
  <si>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</si>
  <si>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</si>
  <si>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</si>
  <si>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</si>
  <si>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</si>
  <si>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</si>
  <si>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</si>
  <si>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</si>
  <si>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</si>
  <si>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</si>
  <si>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</si>
  <si>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</si>
  <si>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</si>
  <si>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</si>
  <si>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</si>
  <si>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</si>
  <si>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</si>
  <si>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</si>
  <si>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</si>
  <si>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</si>
  <si>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</si>
  <si>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</si>
  <si>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</si>
  <si>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</si>
  <si>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</si>
  <si>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</si>
  <si>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</si>
  <si>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</si>
  <si>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</si>
  <si>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</si>
  <si>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</si>
  <si>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</si>
  <si>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</si>
  <si>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</si>
  <si>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</si>
  <si>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</si>
  <si>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</si>
  <si>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</si>
  <si>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</si>
  <si>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</si>
  <si>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</si>
  <si>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</si>
  <si>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</si>
  <si>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</si>
  <si>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</si>
  <si>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</si>
  <si>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</si>
  <si>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</si>
  <si>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</si>
  <si>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</si>
  <si>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</si>
  <si>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</si>
  <si>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</si>
  <si>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</si>
  <si>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</si>
  <si>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</si>
  <si>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</si>
  <si>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</si>
  <si>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</si>
  <si>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</si>
  <si>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</si>
  <si>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</si>
  <si>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</si>
  <si>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</si>
  <si>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</si>
  <si>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</si>
  <si>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</si>
  <si>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</si>
  <si>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</si>
  <si>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</si>
  <si>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</si>
  <si>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</si>
  <si>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</si>
  <si>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</si>
  <si>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</si>
  <si>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</si>
  <si>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</si>
  <si>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</si>
  <si>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</si>
  <si>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</si>
  <si>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</si>
  <si>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</si>
  <si>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</si>
  <si>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</si>
  <si>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</si>
  <si>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</si>
  <si>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</si>
  <si>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</si>
  <si>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</si>
  <si>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</si>
  <si>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</si>
  <si>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</si>
  <si>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</si>
  <si>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</si>
  <si>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</si>
  <si>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</si>
  <si>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</si>
  <si>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</si>
  <si>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</si>
  <si>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</si>
  <si>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</si>
  <si>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</si>
  <si>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</si>
  <si>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</si>
  <si>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</si>
  <si>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</si>
  <si>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</si>
  <si>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</si>
  <si>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</si>
  <si>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</si>
  <si>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</si>
  <si>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</si>
  <si>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</si>
  <si>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</si>
  <si>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</si>
  <si>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</si>
  <si>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</si>
  <si>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</si>
  <si>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</si>
  <si>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</si>
  <si>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</si>
  <si>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</si>
  <si>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</si>
  <si>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</si>
  <si>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</si>
  <si>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</si>
  <si>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</si>
  <si>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</si>
  <si>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</si>
  <si>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</si>
  <si>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</si>
  <si>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</si>
  <si>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</si>
  <si>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</si>
  <si>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</si>
  <si>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</si>
  <si>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</si>
  <si>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</si>
  <si>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</si>
  <si>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</si>
  <si>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</si>
  <si>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</si>
  <si>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</si>
  <si>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</si>
  <si>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</si>
  <si>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</si>
  <si>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</si>
  <si>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</si>
  <si>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</si>
  <si>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</si>
  <si>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</si>
  <si>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</si>
  <si>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</si>
  <si>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</si>
  <si>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</si>
  <si>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</si>
  <si>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</si>
  <si>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</si>
  <si>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</si>
  <si>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</si>
  <si>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</si>
  <si>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</si>
  <si>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</si>
  <si>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</si>
  <si>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</si>
  <si>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</si>
  <si>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</si>
  <si>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</si>
  <si>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</si>
  <si>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</si>
  <si>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</si>
  <si>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</si>
  <si>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</si>
  <si>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</si>
  <si>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</si>
  <si>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</si>
  <si>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</si>
  <si>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</si>
  <si>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</si>
  <si>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</si>
  <si>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</si>
  <si>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</si>
  <si>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</si>
  <si>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</si>
  <si>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</si>
  <si>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</si>
  <si>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</si>
  <si>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</si>
  <si>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</si>
  <si>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</si>
  <si>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</si>
  <si>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</si>
  <si>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</si>
  <si>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</si>
  <si>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</si>
  <si>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</si>
  <si>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</si>
  <si>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</si>
  <si>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</si>
  <si>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</si>
  <si>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</si>
  <si>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</si>
  <si>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</si>
  <si>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</si>
  <si>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</si>
  <si>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</si>
  <si>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</si>
  <si>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</si>
  <si>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</si>
  <si>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</si>
  <si>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</si>
  <si>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</si>
  <si>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</si>
  <si>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</si>
  <si>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</si>
  <si>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</si>
  <si>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</si>
  <si>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</si>
  <si>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</si>
  <si>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</si>
  <si>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</si>
  <si>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</si>
  <si>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</si>
  <si>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</si>
  <si>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</si>
  <si>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</si>
  <si>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</si>
  <si>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</si>
  <si>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</si>
  <si>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</si>
  <si>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</si>
  <si>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</si>
  <si>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</si>
  <si>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</si>
  <si>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</si>
  <si>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</si>
  <si>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</si>
  <si>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</si>
  <si>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</si>
  <si>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</si>
  <si>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</si>
  <si>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</si>
  <si>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</si>
  <si>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</si>
  <si>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</si>
  <si>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</si>
  <si>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</si>
  <si>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</si>
  <si>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</si>
  <si>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</si>
  <si>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</si>
  <si>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</si>
  <si>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</si>
  <si>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</si>
  <si>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</si>
  <si>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</si>
  <si>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</si>
  <si>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</si>
  <si>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</si>
  <si>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</si>
  <si>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</si>
  <si>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</si>
  <si>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</si>
  <si>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</si>
  <si>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</si>
  <si>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</si>
  <si>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</si>
  <si>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</si>
  <si>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</si>
  <si>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</si>
  <si>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</si>
  <si>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</si>
  <si>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</si>
  <si>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</si>
  <si>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</si>
  <si>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</si>
  <si>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</si>
  <si>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</si>
  <si>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</si>
  <si>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</si>
  <si>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</si>
  <si>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</si>
  <si>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</si>
  <si>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</si>
  <si>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</si>
  <si>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</si>
  <si>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</si>
  <si>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</si>
  <si>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</si>
  <si>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</si>
  <si>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</si>
  <si>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</si>
  <si>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</si>
  <si>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</si>
  <si>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</si>
  <si>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</si>
  <si>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</si>
  <si>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</si>
  <si>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</si>
  <si>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</si>
  <si>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</si>
  <si>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</si>
  <si>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</si>
  <si>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</si>
  <si>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</si>
  <si>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</si>
  <si>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</si>
  <si>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</si>
  <si>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</si>
  <si>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</si>
  <si>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</si>
  <si>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</si>
  <si>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</si>
  <si>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</si>
  <si>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</si>
  <si>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</si>
  <si>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</si>
  <si>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</si>
  <si>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</si>
  <si>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</si>
  <si>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</si>
  <si>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</si>
  <si>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</si>
  <si>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</si>
  <si>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</si>
  <si>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</si>
  <si>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</si>
  <si>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</si>
  <si>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</si>
  <si>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</si>
  <si>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</si>
  <si>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</si>
  <si>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</si>
  <si>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</si>
  <si>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</si>
  <si>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</si>
  <si>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</si>
  <si>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</si>
  <si>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</si>
  <si>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</si>
  <si>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</si>
  <si>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</si>
  <si>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</si>
  <si>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</si>
  <si>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</si>
  <si>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</si>
  <si>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</si>
  <si>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</si>
  <si>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</si>
  <si>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</si>
  <si>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</si>
  <si>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</si>
  <si>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</si>
  <si>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</si>
  <si>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</si>
  <si>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</si>
  <si>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</si>
  <si>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</si>
  <si>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</si>
  <si>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</si>
  <si>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</si>
  <si>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</si>
  <si>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</si>
  <si>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</si>
  <si>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</si>
  <si>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</si>
  <si>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</si>
  <si>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</si>
  <si>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</si>
  <si>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</si>
  <si>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</si>
  <si>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</si>
  <si>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</si>
  <si>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</si>
  <si>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</si>
  <si>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</si>
  <si>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</si>
  <si>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</si>
  <si>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</si>
  <si>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</si>
  <si>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</si>
  <si>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</si>
  <si>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</si>
  <si>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</si>
  <si>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</si>
  <si>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</si>
  <si>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</si>
  <si>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</si>
  <si>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</si>
  <si>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</si>
  <si>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</si>
  <si>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</si>
  <si>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</si>
  <si>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</si>
  <si>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</si>
  <si>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</si>
  <si>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</si>
  <si>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</si>
  <si>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</si>
  <si>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</si>
  <si>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</si>
  <si>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</si>
  <si>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</si>
  <si>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</si>
  <si>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</si>
  <si>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</si>
  <si>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</si>
  <si>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</si>
  <si>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</si>
  <si>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</si>
  <si>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</si>
  <si>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</si>
  <si>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</si>
  <si>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</si>
  <si>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</si>
  <si>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</si>
  <si>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</si>
  <si>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</si>
  <si>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</si>
  <si>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</si>
  <si>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</si>
  <si>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</si>
  <si>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</si>
  <si>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</si>
  <si>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</si>
  <si>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</si>
  <si>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</si>
  <si>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</si>
  <si>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</si>
  <si>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</si>
  <si>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</si>
  <si>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</si>
  <si>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</si>
  <si>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</si>
  <si>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</si>
  <si>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</si>
  <si>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</si>
  <si>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</si>
  <si>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</si>
  <si>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</si>
  <si>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</si>
  <si>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</si>
  <si>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</si>
  <si>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</si>
  <si>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</si>
  <si>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</si>
  <si>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</si>
  <si>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</si>
  <si>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</si>
  <si>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</si>
  <si>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</si>
  <si>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</si>
  <si>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</si>
  <si>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</si>
  <si>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</si>
  <si>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</si>
  <si>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</si>
  <si>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</si>
  <si>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</si>
  <si>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</si>
  <si>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</si>
  <si>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</si>
  <si>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</si>
  <si>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</si>
  <si>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</si>
  <si>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</si>
  <si>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</si>
  <si>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</si>
  <si>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</si>
  <si>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</si>
  <si>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</si>
  <si>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</si>
  <si>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</si>
  <si>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</si>
  <si>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</si>
  <si>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</si>
  <si>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</si>
  <si>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</si>
  <si>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</si>
  <si>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</si>
  <si>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</si>
  <si>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</si>
  <si>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</si>
  <si>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</si>
  <si>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</si>
  <si>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</si>
  <si>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</si>
  <si>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</si>
  <si>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</si>
  <si>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</si>
  <si>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</si>
  <si>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</si>
  <si>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</si>
  <si>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</si>
  <si>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</si>
  <si>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</si>
  <si>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</si>
  <si>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</si>
  <si>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</si>
  <si>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</si>
  <si>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</si>
  <si>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</si>
  <si>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</si>
  <si>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</si>
  <si>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</si>
  <si>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</si>
  <si>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</si>
  <si>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</si>
  <si>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</si>
  <si>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</si>
  <si>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</si>
  <si>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</si>
  <si>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</si>
  <si>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</si>
  <si>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</si>
  <si>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</si>
  <si>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</si>
  <si>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</si>
  <si>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</si>
  <si>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</si>
  <si>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</si>
  <si>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</si>
  <si>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</si>
  <si>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</si>
  <si>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</si>
  <si>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</si>
  <si>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</si>
  <si>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</si>
  <si>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</si>
  <si>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</si>
  <si>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</si>
  <si>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</si>
  <si>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</si>
  <si>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</si>
  <si>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</si>
  <si>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</si>
  <si>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</si>
  <si>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</si>
  <si>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</si>
  <si>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</si>
  <si>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</si>
  <si>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</si>
  <si>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</si>
  <si>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</si>
  <si>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</si>
  <si>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</si>
  <si>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</si>
  <si>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</si>
  <si>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</si>
  <si>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</si>
  <si>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</si>
  <si>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</si>
  <si>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</si>
  <si>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</si>
  <si>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</si>
  <si>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</si>
  <si>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</si>
  <si>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</si>
  <si>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</si>
  <si>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</si>
  <si>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</si>
  <si>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</si>
  <si>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</si>
  <si>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</si>
  <si>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</si>
  <si>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</si>
  <si>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</si>
  <si>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</si>
  <si>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</si>
  <si>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</si>
  <si>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</si>
  <si>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</si>
  <si>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</si>
  <si>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</si>
  <si>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</si>
  <si>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</si>
  <si>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</si>
  <si>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</si>
  <si>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</si>
  <si>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</si>
  <si>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</si>
  <si>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</si>
  <si>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</si>
  <si>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</si>
  <si>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</si>
  <si>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</si>
  <si>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</si>
  <si>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</si>
  <si>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</si>
  <si>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</si>
  <si>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</si>
  <si>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</si>
  <si>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</si>
  <si>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</si>
  <si>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</si>
  <si>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</si>
  <si>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</si>
  <si>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</si>
  <si>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</si>
  <si>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</si>
  <si>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</si>
  <si>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</si>
  <si>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</si>
  <si>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</si>
  <si>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</si>
  <si>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</si>
  <si>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</si>
  <si>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</si>
  <si>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</si>
  <si>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</si>
  <si>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</si>
  <si>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</si>
  <si>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</si>
  <si>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</si>
  <si>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</si>
  <si>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</si>
  <si>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</si>
  <si>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</si>
  <si>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</si>
  <si>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</si>
  <si>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</si>
  <si>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</si>
  <si>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</si>
  <si>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</si>
  <si>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</si>
  <si>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</si>
  <si>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</si>
  <si>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</si>
  <si>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</si>
  <si>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</si>
  <si>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</si>
  <si>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</si>
  <si>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</si>
  <si>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</si>
  <si>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</si>
  <si>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</si>
  <si>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</si>
  <si>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</si>
  <si>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</si>
  <si>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</si>
  <si>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</si>
  <si>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</si>
  <si>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</si>
  <si>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</si>
  <si>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</si>
  <si>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</si>
  <si>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</si>
  <si>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</si>
  <si>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</si>
  <si>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</si>
  <si>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</si>
  <si>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</si>
  <si>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</si>
  <si>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</si>
  <si>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</si>
  <si>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</si>
  <si>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</si>
  <si>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</si>
  <si>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</si>
  <si>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</si>
  <si>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</si>
  <si>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</si>
  <si>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</si>
  <si>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</si>
  <si>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</si>
  <si>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</si>
  <si>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</si>
  <si>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</si>
  <si>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</si>
  <si>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</si>
  <si>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</si>
  <si>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</si>
  <si>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</si>
  <si>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</si>
  <si>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</si>
  <si>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</si>
  <si>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</si>
  <si>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</si>
  <si>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</si>
  <si>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</si>
  <si>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</si>
  <si>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</si>
  <si>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</si>
  <si>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</si>
  <si>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</si>
  <si>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</si>
  <si>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</si>
  <si>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</si>
  <si>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</si>
  <si>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</si>
  <si>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</si>
  <si>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</si>
  <si>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</si>
  <si>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</si>
  <si>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</si>
  <si>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</si>
  <si>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</si>
  <si>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</si>
  <si>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</si>
  <si>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</si>
  <si>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</si>
  <si>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</si>
  <si>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</si>
  <si>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</si>
  <si>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</si>
  <si>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</si>
  <si>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</si>
  <si>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</si>
  <si>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</si>
  <si>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</si>
  <si>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</si>
  <si>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</si>
  <si>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</si>
  <si>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</si>
  <si>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</si>
  <si>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</si>
  <si>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</si>
  <si>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</si>
  <si>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</si>
  <si>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</si>
  <si>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</si>
  <si>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</si>
  <si>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</si>
  <si>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</si>
  <si>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</si>
  <si>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</si>
  <si>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</si>
  <si>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</si>
  <si>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</si>
  <si>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</si>
  <si>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</si>
  <si>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</si>
  <si>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</si>
  <si>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</si>
  <si>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</si>
  <si>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</si>
  <si>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</si>
  <si>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</si>
  <si>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</si>
  <si>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</si>
  <si>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</si>
  <si>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</si>
  <si>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</si>
  <si>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</si>
  <si>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</si>
  <si>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</si>
  <si>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</si>
  <si>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</si>
  <si>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</si>
  <si>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</si>
  <si>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</si>
  <si>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</si>
  <si>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</si>
  <si>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</si>
  <si>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</si>
  <si>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</si>
  <si>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</si>
  <si>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</si>
  <si>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</si>
  <si>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</si>
  <si>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</si>
  <si>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</si>
  <si>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</si>
  <si>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</si>
  <si>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</si>
  <si>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</si>
  <si>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</si>
  <si>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</si>
  <si>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</si>
  <si>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</si>
  <si>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</si>
  <si>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</si>
  <si>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</si>
  <si>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</si>
  <si>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</si>
  <si>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</si>
  <si>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</si>
  <si>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</si>
  <si>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</si>
  <si>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</si>
  <si>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</si>
  <si>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</si>
  <si>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</si>
  <si>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</si>
  <si>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</si>
  <si>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</si>
  <si>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</si>
  <si>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</si>
  <si>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</si>
  <si>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</si>
  <si>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</si>
  <si>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</si>
  <si>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</si>
  <si>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</si>
  <si>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</si>
  <si>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</si>
  <si>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</si>
  <si>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</si>
  <si>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</si>
  <si>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</si>
  <si>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</si>
  <si>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</si>
  <si>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</si>
  <si>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</si>
  <si>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</si>
  <si>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</si>
  <si>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</si>
  <si>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</si>
  <si>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</si>
  <si>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</si>
  <si>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</si>
  <si>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</si>
  <si>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</si>
  <si>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</si>
  <si>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</si>
  <si>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</si>
  <si>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</si>
  <si>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</si>
  <si>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</si>
  <si>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</si>
  <si>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</si>
  <si>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</si>
  <si>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</si>
  <si>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</si>
  <si>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</si>
  <si>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</si>
  <si>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</si>
  <si>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</si>
  <si>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</si>
  <si>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</si>
  <si>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</si>
  <si>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</si>
  <si>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</si>
  <si>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</si>
  <si>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</si>
  <si>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</si>
  <si>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</si>
  <si>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</si>
  <si>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</si>
  <si>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</si>
  <si>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</si>
  <si>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</si>
  <si>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</si>
  <si>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</si>
  <si>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</si>
  <si>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</si>
  <si>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</si>
  <si>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</si>
  <si>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</si>
  <si>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</si>
  <si>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</si>
  <si>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</si>
  <si>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</si>
  <si>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</si>
  <si>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</si>
  <si>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</si>
  <si>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</si>
  <si>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</si>
  <si>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</si>
  <si>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</si>
  <si>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</si>
  <si>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</si>
  <si>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</si>
  <si>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</si>
  <si>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</si>
  <si>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</si>
  <si>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</si>
  <si>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</si>
  <si>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</si>
  <si>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</si>
  <si>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</si>
  <si>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</si>
  <si>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</si>
  <si>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</si>
  <si>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</si>
  <si>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</si>
  <si>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</si>
  <si>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</si>
  <si>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</si>
  <si>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</si>
  <si>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</si>
  <si>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</si>
  <si>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</si>
  <si>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</si>
  <si>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</si>
  <si>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</si>
  <si>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</si>
  <si>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</si>
  <si>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</si>
  <si>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</si>
  <si>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</si>
  <si>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</si>
  <si>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</si>
  <si>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</si>
  <si>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</si>
  <si>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</si>
  <si>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</si>
  <si>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</si>
  <si>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</si>
  <si>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</si>
  <si>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</si>
  <si>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</si>
  <si>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</si>
  <si>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</si>
  <si>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</si>
  <si>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</si>
  <si>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</si>
  <si>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</si>
  <si>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</si>
  <si>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</si>
  <si>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</si>
  <si>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</si>
  <si>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</si>
  <si>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</si>
  <si>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</si>
  <si>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</si>
  <si>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</si>
  <si>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</si>
  <si>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</si>
  <si>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</si>
  <si>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</si>
  <si>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</si>
  <si>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</si>
  <si>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</si>
  <si>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</si>
  <si>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</si>
  <si>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</si>
  <si>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</si>
  <si>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</si>
  <si>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</si>
  <si>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</si>
  <si>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</si>
  <si>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</si>
  <si>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</si>
  <si>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</si>
  <si>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</si>
  <si>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</si>
  <si>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</si>
  <si>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</si>
  <si>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</si>
  <si>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</si>
  <si>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</si>
  <si>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</si>
  <si>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</si>
  <si>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</si>
  <si>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</si>
  <si>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</si>
  <si>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</si>
  <si>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</si>
  <si>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</si>
  <si>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</si>
  <si>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</si>
  <si>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</si>
  <si>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</si>
  <si>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</si>
  <si>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</si>
  <si>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</si>
  <si>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</si>
  <si>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</si>
  <si>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</si>
  <si>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</si>
  <si>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</si>
  <si>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</si>
  <si>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</si>
  <si>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</si>
  <si>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</si>
  <si>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</si>
  <si>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</si>
  <si>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</si>
  <si>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</si>
  <si>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</si>
  <si>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</si>
  <si>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</si>
  <si>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</si>
  <si>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</si>
  <si>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</si>
  <si>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</si>
  <si>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</si>
  <si>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</si>
  <si>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</si>
  <si>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</si>
  <si>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</si>
  <si>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</si>
  <si>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</si>
  <si>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</si>
  <si>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</si>
  <si>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</si>
  <si>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</si>
  <si>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</si>
  <si>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</si>
  <si>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</si>
  <si>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</si>
  <si>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</si>
  <si>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</si>
  <si>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</si>
  <si>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</si>
  <si>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</si>
  <si>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</si>
  <si>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</si>
  <si>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</si>
  <si>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</si>
  <si>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</si>
  <si>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</si>
  <si>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</si>
  <si>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</si>
  <si>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</si>
  <si>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</si>
  <si>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</si>
  <si>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</si>
  <si>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</si>
  <si>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</si>
  <si>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</si>
  <si>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</si>
  <si>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</si>
  <si>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</si>
  <si>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</si>
  <si>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</si>
  <si>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</si>
  <si>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</si>
  <si>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</si>
  <si>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</si>
  <si>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</si>
  <si>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</si>
  <si>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</si>
  <si>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</si>
  <si>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</si>
  <si>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</si>
  <si>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</si>
  <si>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</si>
  <si>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</si>
  <si>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</si>
  <si>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</si>
  <si>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</si>
  <si>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</si>
  <si>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</si>
  <si>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</si>
  <si>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</si>
  <si>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</si>
  <si>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</si>
  <si>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</si>
  <si>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</si>
  <si>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</si>
  <si>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</si>
  <si>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</si>
  <si>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</si>
  <si>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</si>
  <si>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</si>
  <si>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</si>
  <si>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</si>
  <si>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</si>
  <si>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</si>
  <si>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</si>
  <si>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</si>
  <si>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</si>
  <si>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</si>
  <si>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</si>
  <si>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</si>
  <si>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</si>
  <si>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</si>
  <si>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</si>
  <si>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</si>
  <si>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</si>
  <si>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</si>
  <si>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</si>
  <si>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</si>
  <si>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</si>
  <si>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</si>
  <si>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</si>
  <si>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</si>
  <si>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</si>
  <si>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</si>
  <si>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</si>
  <si>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</si>
  <si>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</si>
  <si>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</si>
  <si>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</si>
  <si>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</si>
  <si>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</si>
  <si>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</si>
  <si>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</si>
  <si>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</si>
  <si>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</si>
  <si>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</si>
  <si>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</si>
  <si>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</si>
  <si>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</si>
  <si>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</si>
  <si>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</si>
  <si>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</si>
  <si>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</si>
  <si>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</si>
  <si>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</si>
  <si>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</si>
  <si>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</si>
  <si>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</si>
  <si>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</si>
  <si>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</si>
  <si>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</si>
  <si>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</si>
  <si>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</si>
  <si>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</si>
  <si>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</si>
  <si>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</si>
  <si>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</si>
  <si>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</si>
  <si>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</si>
  <si>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</si>
  <si>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</si>
  <si>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</si>
  <si>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</si>
  <si>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</si>
  <si>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</si>
  <si>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</si>
  <si>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</si>
  <si>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</si>
  <si>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</si>
  <si>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</si>
  <si>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</si>
  <si>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</si>
  <si>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</si>
  <si>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</si>
  <si>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</si>
  <si>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</si>
  <si>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</si>
  <si>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</si>
  <si>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</si>
  <si>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</si>
  <si>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</si>
  <si>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</si>
  <si>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</si>
  <si>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</si>
  <si>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</si>
  <si>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</si>
  <si>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</si>
  <si>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</si>
  <si>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</si>
  <si>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</si>
  <si>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</si>
  <si>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</si>
  <si>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</si>
  <si>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</si>
  <si>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</si>
  <si>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</si>
  <si>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</si>
  <si>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</si>
  <si>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</si>
  <si>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</si>
  <si>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</si>
  <si>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</si>
  <si>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</si>
  <si>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</si>
  <si>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</si>
  <si>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</si>
  <si>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</si>
  <si>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</si>
  <si>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</si>
  <si>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</si>
  <si>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</si>
  <si>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</si>
  <si>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</si>
  <si>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</si>
  <si>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</si>
  <si>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</si>
  <si>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</si>
  <si>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</si>
  <si>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</si>
  <si>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</si>
  <si>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</si>
  <si>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</si>
  <si>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</si>
  <si>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</si>
  <si>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</si>
  <si>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</si>
  <si>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</si>
  <si>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</si>
  <si>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</si>
  <si>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</si>
  <si>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</si>
  <si>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</si>
  <si>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</si>
  <si>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</si>
  <si>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</si>
  <si>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</si>
  <si>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</si>
  <si>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</si>
  <si>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</si>
  <si>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</si>
  <si>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</si>
  <si>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</si>
  <si>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</si>
  <si>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</si>
  <si>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</si>
  <si>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</si>
  <si>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</si>
  <si>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</si>
  <si>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</si>
  <si>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</si>
  <si>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</si>
  <si>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</si>
  <si>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</si>
  <si>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</si>
  <si>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</si>
  <si>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</si>
  <si>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</si>
  <si>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</si>
  <si>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</si>
  <si>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</si>
  <si>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</si>
  <si>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</si>
  <si>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</si>
  <si>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</si>
  <si>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</si>
  <si>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</si>
  <si>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</si>
  <si>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</si>
  <si>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</si>
  <si>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</si>
  <si>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</si>
  <si>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</si>
  <si>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</si>
  <si>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</si>
  <si>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</si>
  <si>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</si>
  <si>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</si>
  <si>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</si>
  <si>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</si>
  <si>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</si>
  <si>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</si>
  <si>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</si>
  <si>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</si>
  <si>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</si>
  <si>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</si>
  <si>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</si>
  <si>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</si>
  <si>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</si>
  <si>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</si>
  <si>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</si>
  <si>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</si>
  <si>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</si>
  <si>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</si>
  <si>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</si>
  <si>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</si>
  <si>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</si>
  <si>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</si>
  <si>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</si>
  <si>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</si>
  <si>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</si>
  <si>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</si>
  <si>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</si>
  <si>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</si>
  <si>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</si>
  <si>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</si>
  <si>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</si>
  <si>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</si>
  <si>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</si>
  <si>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</si>
  <si>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</si>
  <si>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</si>
  <si>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</si>
  <si>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</si>
  <si>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</si>
  <si>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</si>
  <si>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</si>
  <si>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</si>
  <si>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</si>
  <si>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</si>
  <si>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</si>
  <si>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</si>
  <si>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</si>
  <si>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</si>
  <si>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</si>
  <si>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</si>
  <si>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</si>
  <si>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</si>
  <si>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</si>
  <si>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</si>
  <si>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</si>
  <si>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</si>
  <si>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</si>
  <si>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</si>
  <si>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</si>
  <si>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</si>
  <si>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</si>
  <si>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</si>
  <si>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</si>
  <si>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</si>
  <si>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</si>
  <si>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</si>
  <si>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</si>
  <si>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</si>
  <si>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</si>
  <si>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</si>
  <si>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</si>
  <si>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</si>
  <si>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</si>
  <si>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</si>
  <si>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</si>
  <si>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</si>
  <si>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</si>
  <si>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</si>
  <si>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</si>
  <si>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</si>
  <si>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</si>
  <si>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</si>
  <si>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</si>
  <si>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</si>
  <si>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</si>
  <si>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</si>
  <si>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</si>
  <si>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</si>
  <si>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</si>
  <si>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</si>
  <si>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</si>
  <si>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</si>
  <si>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</si>
  <si>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</si>
  <si>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</si>
  <si>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</si>
  <si>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</si>
  <si>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</si>
  <si>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</si>
  <si>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</si>
  <si>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</si>
  <si>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</si>
  <si>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</si>
  <si>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</si>
  <si>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</si>
  <si>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</si>
  <si>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</si>
  <si>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</si>
  <si>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</si>
  <si>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</si>
  <si>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</si>
  <si>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</si>
  <si>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</si>
  <si>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</si>
  <si>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</si>
  <si>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</si>
  <si>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</si>
  <si>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</si>
  <si>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</si>
  <si>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</si>
  <si>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</si>
  <si>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</si>
  <si>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</si>
  <si>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</si>
  <si>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</si>
  <si>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</si>
  <si>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</si>
  <si>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</si>
  <si>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</si>
  <si>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</si>
  <si>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</si>
  <si>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</si>
  <si>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</si>
  <si>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</si>
  <si>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</si>
  <si>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</si>
  <si>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</si>
  <si>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</si>
  <si>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</si>
  <si>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</si>
  <si>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</si>
  <si>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</si>
  <si>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</si>
  <si>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</si>
  <si>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</si>
  <si>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</si>
  <si>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</si>
  <si>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</si>
  <si>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</si>
  <si>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</si>
  <si>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</si>
  <si>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</si>
  <si>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</si>
  <si>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</si>
  <si>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</si>
  <si>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</si>
  <si>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</si>
  <si>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</si>
  <si>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</si>
  <si>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</si>
  <si>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</si>
  <si>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</si>
  <si>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</si>
  <si>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</si>
  <si>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</si>
  <si>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</si>
  <si>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</si>
  <si>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</si>
  <si>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</si>
  <si>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</si>
  <si>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</si>
  <si>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</si>
  <si>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</si>
  <si>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</si>
  <si>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</si>
  <si>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</si>
  <si>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</si>
  <si>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</si>
  <si>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</si>
  <si>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</si>
  <si>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</si>
  <si>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</si>
  <si>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</si>
  <si>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</si>
  <si>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</si>
  <si>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</si>
  <si>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</si>
  <si>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</si>
  <si>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</si>
  <si>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</si>
  <si>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</si>
  <si>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</si>
  <si>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</si>
  <si>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</si>
  <si>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</si>
  <si>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</si>
  <si>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</si>
  <si>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</si>
  <si>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</si>
  <si>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</si>
  <si>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</si>
  <si>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</si>
  <si>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</si>
  <si>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</si>
  <si>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</si>
  <si>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</si>
  <si>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</si>
  <si>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</si>
  <si>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</si>
  <si>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</si>
  <si>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</si>
  <si>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</si>
  <si>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</si>
  <si>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</si>
  <si>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</si>
  <si>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</si>
  <si>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</si>
  <si>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</si>
  <si>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</si>
  <si>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</si>
  <si>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</si>
  <si>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</si>
  <si>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</si>
  <si>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</si>
  <si>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</si>
  <si>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</si>
  <si>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</si>
  <si>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</si>
  <si>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</si>
  <si>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</si>
  <si>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</si>
  <si>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</si>
  <si>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</si>
  <si>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</si>
  <si>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</si>
  <si>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</si>
  <si>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</si>
  <si>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</si>
  <si>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</si>
  <si>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</si>
  <si>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</si>
  <si>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</si>
  <si>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</si>
  <si>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</si>
  <si>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</si>
  <si>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</si>
  <si>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</si>
  <si>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</si>
  <si>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</si>
  <si>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</si>
  <si>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</si>
  <si>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</si>
  <si>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</si>
  <si>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</si>
  <si>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</si>
  <si>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</si>
  <si>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</si>
  <si>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</si>
  <si>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</si>
  <si>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</si>
  <si>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</si>
  <si>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</si>
  <si>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</si>
  <si>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</si>
  <si>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</si>
  <si>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</si>
  <si>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</si>
  <si>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</si>
  <si>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</si>
  <si>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</si>
  <si>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</si>
  <si>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</si>
  <si>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</si>
  <si>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</si>
  <si>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</si>
  <si>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</si>
  <si>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</si>
  <si>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</si>
  <si>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</si>
  <si>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</si>
  <si>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</si>
  <si>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</si>
  <si>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</si>
  <si>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</si>
  <si>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</si>
  <si>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</si>
  <si>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</si>
  <si>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</si>
  <si>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</si>
  <si>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</si>
  <si>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</si>
  <si>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</si>
  <si>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</si>
  <si>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</si>
  <si>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</si>
  <si>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</si>
  <si>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</si>
  <si>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</si>
  <si>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</si>
  <si>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</si>
  <si>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</si>
  <si>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</si>
  <si>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</si>
  <si>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</si>
  <si>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</si>
  <si>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</si>
  <si>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</si>
  <si>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</si>
  <si>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</si>
  <si>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</si>
  <si>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</si>
  <si>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</si>
  <si>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</si>
  <si>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</si>
  <si>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</si>
  <si>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</si>
  <si>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</si>
  <si>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</si>
  <si>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</si>
  <si>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</si>
  <si>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</si>
  <si>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</si>
  <si>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</si>
  <si>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</si>
  <si>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</si>
  <si>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</si>
  <si>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</si>
  <si>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</si>
  <si>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</si>
  <si>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</si>
  <si>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</si>
  <si>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</si>
  <si>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</si>
  <si>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</si>
  <si>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</si>
  <si>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</si>
  <si>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</si>
  <si>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</si>
  <si>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</si>
  <si>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</si>
  <si>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</si>
  <si>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</si>
  <si>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</si>
  <si>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</si>
  <si>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</si>
  <si>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</si>
  <si>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</si>
  <si>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</si>
  <si>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</si>
  <si>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</si>
  <si>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</si>
  <si>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</si>
  <si>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</si>
  <si>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</si>
  <si>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</si>
  <si>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</si>
  <si>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</si>
  <si>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</si>
  <si>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</si>
  <si>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</si>
  <si>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</si>
  <si>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</si>
  <si>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</si>
  <si>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</si>
  <si>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</si>
  <si>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</si>
  <si>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</si>
  <si>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</si>
  <si>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</si>
  <si>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</si>
  <si>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</si>
  <si>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</si>
  <si>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</si>
  <si>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</si>
  <si>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</si>
  <si>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</si>
  <si>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</si>
  <si>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</si>
  <si>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</si>
  <si>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</si>
  <si>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</si>
  <si>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</si>
  <si>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</si>
  <si>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</si>
  <si>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</si>
  <si>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</si>
  <si>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</si>
  <si>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</si>
  <si>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</si>
  <si>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</si>
  <si>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</si>
  <si>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</si>
  <si>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</si>
  <si>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</si>
  <si>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</si>
  <si>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</si>
  <si>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</si>
  <si>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</si>
  <si>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</si>
  <si>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</si>
  <si>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</si>
  <si>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</si>
  <si>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</si>
  <si>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</si>
  <si>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</si>
  <si>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</si>
  <si>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</si>
  <si>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</si>
  <si>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</si>
  <si>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</si>
  <si>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</si>
  <si>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</si>
  <si>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</si>
  <si>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</si>
  <si>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</si>
  <si>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</si>
  <si>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</si>
  <si>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</si>
  <si>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</si>
  <si>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</si>
  <si>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</si>
  <si>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</si>
  <si>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</si>
  <si>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</si>
  <si>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</si>
  <si>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</si>
  <si>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</si>
  <si>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</si>
  <si>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</si>
  <si>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</si>
  <si>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</si>
  <si>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</si>
  <si>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</si>
  <si>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</si>
  <si>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</si>
  <si>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</si>
  <si>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</si>
  <si>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</si>
  <si>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</si>
  <si>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</si>
  <si>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</si>
  <si>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</si>
  <si>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</si>
  <si>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</si>
  <si>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</si>
  <si>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</si>
  <si>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</si>
  <si>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</si>
  <si>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</si>
  <si>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</si>
  <si>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</si>
  <si>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</si>
  <si>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</si>
  <si>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</si>
  <si>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</si>
  <si>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</si>
  <si>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</si>
  <si>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</si>
  <si>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</si>
  <si>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</si>
  <si>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</si>
  <si>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</si>
  <si>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</si>
  <si>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</si>
  <si>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</si>
  <si>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</si>
  <si>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</si>
  <si>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</si>
  <si>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</si>
  <si>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</si>
  <si>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</si>
  <si>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</si>
  <si>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</si>
  <si>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</si>
  <si>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</si>
  <si>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</si>
  <si>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</si>
  <si>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</si>
  <si>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</si>
  <si>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</si>
  <si>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</si>
  <si>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</si>
  <si>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</si>
  <si>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</si>
  <si>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</si>
  <si>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</si>
  <si>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</si>
  <si>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</si>
  <si>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</si>
  <si>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</si>
  <si>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</si>
  <si>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</si>
  <si>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</si>
  <si>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</si>
  <si>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</si>
  <si>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</si>
  <si>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</si>
  <si>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</si>
  <si>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</si>
  <si>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</si>
  <si>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</si>
  <si>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</si>
  <si>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</si>
  <si>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</si>
  <si>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</si>
  <si>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</si>
  <si>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</si>
  <si>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</si>
  <si>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</si>
  <si>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</si>
  <si>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</si>
  <si>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</si>
  <si>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</si>
  <si>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</si>
  <si>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</si>
  <si>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</si>
  <si>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</si>
  <si>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</si>
  <si>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</si>
  <si>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</si>
  <si>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</si>
  <si>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</si>
  <si>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</si>
  <si>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</si>
  <si>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</si>
  <si>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</si>
  <si>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</si>
  <si>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</si>
  <si>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</si>
  <si>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</si>
  <si>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</si>
  <si>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</si>
  <si>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</si>
  <si>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</si>
  <si>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</si>
  <si>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</si>
  <si>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</si>
  <si>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</si>
  <si>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</si>
  <si>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</si>
  <si>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</si>
  <si>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</si>
  <si>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</si>
  <si>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</si>
  <si>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</si>
  <si>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</si>
  <si>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</si>
  <si>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</si>
  <si>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</si>
  <si>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</si>
  <si>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</si>
  <si>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</si>
  <si>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</si>
  <si>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</si>
  <si>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</si>
  <si>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</si>
  <si>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</si>
  <si>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</si>
  <si>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</si>
  <si>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</si>
  <si>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</si>
  <si>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</si>
  <si>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</si>
  <si>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</si>
  <si>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</si>
  <si>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</si>
  <si>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</si>
  <si>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</si>
  <si>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</si>
  <si>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</si>
  <si>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</si>
  <si>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</si>
  <si>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</si>
  <si>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</si>
  <si>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</si>
  <si>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</si>
  <si>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</si>
  <si>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</si>
  <si>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</si>
  <si>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</si>
  <si>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</si>
  <si>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</si>
  <si>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</si>
  <si>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</si>
  <si>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</si>
  <si>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</si>
  <si>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</si>
  <si>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</si>
  <si>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</si>
  <si>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</si>
  <si>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</si>
  <si>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</si>
  <si>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</si>
  <si>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</si>
  <si>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</si>
  <si>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</si>
  <si>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</si>
  <si>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</si>
  <si>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</si>
  <si>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</si>
  <si>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</si>
  <si>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</si>
  <si>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</si>
  <si>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</si>
  <si>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</si>
  <si>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</si>
  <si>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</si>
  <si>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</si>
  <si>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</si>
  <si>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</si>
  <si>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</si>
  <si>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</si>
  <si>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</si>
  <si>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</si>
  <si>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</si>
  <si>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</si>
  <si>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</si>
  <si>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</si>
  <si>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</si>
  <si>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</si>
  <si>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</si>
  <si>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</si>
  <si>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</si>
  <si>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</si>
  <si>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</si>
  <si>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</si>
  <si>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</si>
  <si>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</si>
  <si>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</si>
  <si>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</si>
  <si>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</si>
  <si>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</si>
  <si>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</si>
  <si>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</si>
  <si>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</si>
  <si>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</si>
  <si>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</si>
  <si>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</si>
  <si>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</si>
  <si>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</si>
  <si>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</si>
  <si>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</si>
  <si>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</si>
  <si>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</si>
  <si>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</si>
  <si>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</si>
  <si>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</si>
  <si>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</si>
  <si>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</si>
  <si>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</si>
  <si>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</si>
  <si>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</si>
  <si>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</si>
  <si>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</si>
  <si>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</si>
  <si>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</si>
  <si>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</si>
  <si>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</si>
  <si>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</si>
  <si>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</si>
  <si>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</si>
  <si>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</si>
  <si>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</si>
  <si>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</si>
  <si>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</si>
  <si>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</si>
  <si>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</si>
  <si>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</si>
  <si>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</si>
  <si>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</si>
  <si>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</si>
  <si>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</si>
  <si>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</si>
  <si>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</si>
  <si>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</si>
  <si>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</si>
  <si>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</si>
  <si>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</si>
  <si>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</si>
  <si>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</si>
  <si>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</si>
  <si>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</si>
  <si>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</si>
  <si>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</si>
  <si>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</si>
  <si>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</si>
  <si>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</si>
  <si>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</si>
  <si>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</si>
  <si>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</si>
  <si>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</si>
  <si>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</si>
  <si>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</si>
  <si>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</si>
  <si>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</si>
  <si>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</si>
  <si>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</si>
  <si>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</si>
  <si>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</si>
  <si>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</si>
  <si>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</si>
  <si>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</si>
  <si>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</si>
  <si>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</si>
  <si>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</si>
  <si>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</si>
  <si>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</si>
  <si>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</si>
  <si>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</si>
  <si>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</si>
  <si>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</si>
  <si>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</si>
  <si>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</si>
  <si>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</si>
  <si>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</si>
  <si>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</si>
  <si>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</si>
  <si>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</si>
  <si>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</si>
  <si>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</si>
  <si>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</si>
  <si>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</si>
  <si>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</si>
  <si>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</si>
  <si>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</si>
  <si>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</si>
  <si>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</si>
  <si>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</si>
  <si>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</si>
  <si>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</si>
  <si>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</si>
  <si>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</si>
  <si>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</si>
  <si>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</si>
  <si>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</si>
  <si>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</si>
  <si>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</si>
  <si>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</si>
  <si>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</si>
  <si>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</si>
  <si>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</si>
  <si>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</si>
  <si>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</si>
  <si>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</si>
  <si>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</si>
  <si>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</si>
  <si>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</si>
  <si>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</si>
  <si>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</si>
  <si>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</si>
  <si>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</si>
  <si>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</si>
  <si>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</si>
  <si>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</si>
  <si>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</si>
  <si>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</si>
  <si>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</si>
  <si>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</si>
  <si>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</si>
  <si>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</si>
  <si>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</si>
  <si>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</si>
  <si>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</si>
  <si>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</si>
  <si>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</si>
  <si>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</si>
  <si>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</si>
  <si>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</si>
  <si>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</si>
  <si>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</si>
  <si>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</si>
  <si>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</si>
  <si>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</si>
  <si>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</si>
  <si>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</si>
  <si>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</si>
  <si>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</si>
  <si>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</si>
  <si>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</si>
  <si>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</si>
  <si>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</si>
  <si>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</si>
  <si>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</si>
  <si>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</si>
  <si>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</si>
  <si>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</si>
  <si>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</si>
  <si>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</si>
  <si>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</si>
  <si>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</si>
  <si>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</si>
  <si>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</si>
  <si>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</si>
  <si>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</si>
  <si>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</si>
  <si>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</si>
  <si>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</si>
  <si>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</si>
  <si>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</si>
  <si>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</si>
  <si>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</si>
  <si>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</si>
  <si>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</si>
  <si>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</si>
  <si>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</si>
  <si>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</si>
  <si>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</si>
  <si>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</si>
  <si>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</si>
  <si>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</si>
  <si>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</si>
  <si>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</si>
  <si>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</si>
  <si>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</si>
  <si>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</si>
  <si>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</si>
  <si>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</si>
  <si>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</si>
  <si>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</si>
  <si>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</si>
  <si>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</si>
  <si>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</si>
  <si>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</si>
  <si>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</si>
  <si>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</si>
  <si>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</si>
  <si>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</si>
  <si>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</si>
  <si>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</si>
  <si>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</si>
  <si>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</si>
  <si>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</si>
  <si>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</si>
  <si>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</si>
  <si>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</si>
  <si>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</si>
  <si>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</si>
  <si>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</si>
  <si>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</si>
  <si>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</si>
  <si>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</si>
  <si>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</si>
  <si>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</si>
  <si>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</si>
  <si>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</si>
  <si>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</si>
  <si>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</si>
  <si>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</si>
  <si>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</si>
  <si>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</si>
  <si>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</si>
  <si>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</si>
  <si>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</si>
  <si>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</si>
  <si>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</si>
  <si>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</si>
  <si>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</si>
  <si>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</si>
  <si>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</si>
  <si>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</si>
  <si>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</si>
  <si>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</si>
  <si>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</si>
  <si>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</si>
  <si>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</si>
  <si>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</si>
  <si>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</si>
  <si>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</si>
  <si>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</si>
  <si>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</si>
  <si>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</si>
  <si>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</si>
  <si>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</si>
  <si>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</si>
  <si>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</si>
  <si>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</si>
  <si>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</si>
  <si>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</si>
  <si>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</si>
  <si>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</si>
  <si>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</si>
  <si>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</si>
  <si>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</si>
  <si>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</si>
  <si>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</si>
  <si>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</si>
  <si>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</si>
  <si>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</si>
  <si>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</si>
  <si>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</si>
  <si>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</si>
  <si>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</si>
  <si>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</si>
  <si>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</si>
  <si>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</si>
  <si>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</si>
  <si>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</si>
  <si>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</si>
  <si>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</si>
  <si>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</si>
  <si>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</si>
  <si>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</si>
  <si>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</si>
  <si>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</si>
  <si>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</si>
  <si>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</si>
  <si>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</si>
  <si>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</si>
  <si>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</si>
  <si>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</si>
  <si>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</si>
  <si>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</si>
  <si>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</si>
  <si>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</si>
  <si>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</si>
  <si>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</si>
  <si>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</si>
  <si>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</si>
  <si>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</si>
  <si>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</si>
  <si>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</si>
  <si>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</si>
  <si>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</si>
  <si>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</si>
  <si>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</si>
  <si>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</si>
  <si>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</si>
  <si>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</si>
  <si>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</si>
  <si>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</si>
  <si>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</si>
  <si>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</si>
  <si>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</si>
  <si>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</si>
  <si>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</si>
  <si>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</si>
  <si>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</si>
  <si>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</si>
  <si>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</si>
  <si>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</si>
  <si>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</si>
  <si>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</si>
  <si>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</si>
  <si>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</si>
  <si>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</si>
  <si>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</si>
  <si>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</si>
  <si>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</si>
  <si>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</si>
  <si>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</si>
  <si>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</si>
  <si>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</si>
  <si>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</si>
  <si>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</si>
  <si>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</si>
  <si>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</si>
  <si>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</si>
  <si>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</si>
  <si>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</si>
  <si>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</si>
  <si>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</si>
  <si>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</si>
  <si>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</si>
  <si>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</si>
  <si>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</si>
  <si>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</si>
  <si>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</si>
  <si>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</si>
  <si>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</si>
  <si>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</si>
  <si>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</si>
  <si>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</si>
  <si>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</si>
  <si>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</si>
  <si>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</si>
  <si>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</si>
  <si>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</si>
  <si>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</si>
  <si>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</si>
  <si>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</si>
  <si>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</si>
  <si>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</si>
  <si>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</si>
  <si>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</si>
  <si>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</si>
  <si>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</si>
  <si>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</si>
  <si>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</si>
  <si>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</si>
  <si>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</si>
  <si>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</si>
  <si>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</si>
  <si>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</si>
  <si>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</si>
  <si>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</si>
  <si>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</si>
  <si>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</si>
  <si>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</si>
  <si>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</si>
  <si>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</si>
  <si>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</si>
  <si>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</si>
  <si>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</si>
  <si>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</si>
  <si>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</si>
  <si>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</si>
  <si>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</si>
  <si>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</si>
  <si>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</si>
  <si>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</si>
  <si>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</si>
  <si>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</si>
  <si>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</si>
  <si>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</si>
  <si>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</si>
  <si>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</si>
  <si>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</si>
  <si>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</si>
  <si>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</si>
  <si>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</si>
  <si>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</si>
  <si>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</si>
  <si>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</si>
  <si>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</si>
  <si>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</si>
  <si>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</si>
  <si>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</si>
  <si>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</si>
  <si>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</si>
  <si>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</si>
  <si>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</si>
  <si>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</si>
  <si>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</si>
  <si>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</si>
  <si>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</si>
  <si>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</si>
  <si>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</si>
  <si>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</si>
  <si>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</si>
  <si>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</si>
  <si>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</si>
  <si>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</si>
  <si>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</si>
  <si>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</si>
  <si>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</si>
  <si>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</si>
  <si>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</si>
  <si>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</si>
  <si>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</si>
  <si>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</si>
  <si>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</si>
  <si>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</si>
  <si>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</si>
  <si>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</si>
  <si>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</si>
  <si>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</si>
  <si>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</si>
  <si>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</si>
  <si>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</si>
  <si>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</si>
  <si>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</si>
  <si>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</si>
  <si>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</si>
  <si>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</si>
  <si>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</si>
  <si>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</si>
  <si>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</si>
  <si>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</si>
  <si>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</si>
  <si>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</si>
  <si>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</si>
  <si>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</si>
  <si>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</si>
  <si>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</si>
  <si>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</si>
  <si>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</si>
  <si>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</si>
  <si>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</si>
  <si>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</si>
  <si>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</si>
  <si>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</si>
  <si>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</si>
  <si>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</si>
  <si>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</si>
  <si>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</si>
  <si>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</si>
  <si>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</si>
  <si>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</si>
  <si>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</si>
  <si>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</si>
  <si>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</si>
  <si>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</si>
  <si>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</si>
  <si>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</si>
  <si>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</si>
  <si>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</si>
  <si>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</si>
  <si>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</si>
  <si>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</si>
  <si>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</si>
  <si>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</si>
  <si>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</si>
  <si>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</si>
  <si>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</si>
  <si>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</si>
  <si>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</si>
  <si>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</si>
  <si>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</si>
  <si>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</si>
  <si>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</si>
  <si>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</si>
  <si>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</si>
  <si>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</si>
  <si>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</si>
  <si>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</si>
  <si>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</si>
  <si>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</si>
  <si>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</si>
  <si>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</si>
  <si>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</si>
  <si>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</si>
  <si>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</si>
  <si>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</si>
  <si>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</si>
  <si>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</si>
  <si>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</si>
  <si>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</si>
  <si>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</si>
  <si>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</si>
  <si>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</si>
  <si>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</si>
  <si>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</si>
  <si>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</si>
  <si>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</si>
  <si>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</si>
  <si>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</si>
  <si>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</si>
  <si>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</si>
  <si>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</si>
  <si>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</si>
  <si>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</si>
  <si>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</si>
  <si>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</si>
  <si>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</si>
  <si>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</si>
  <si>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</si>
  <si>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</si>
  <si>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</si>
  <si>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</si>
  <si>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</si>
  <si>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</si>
  <si>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</si>
  <si>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</si>
  <si>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</si>
  <si>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</si>
  <si>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</si>
  <si>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</si>
  <si>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</si>
  <si>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</si>
  <si>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</si>
  <si>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</si>
  <si>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</si>
  <si>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</si>
  <si>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</si>
  <si>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</si>
  <si>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</si>
  <si>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</si>
  <si>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</si>
  <si>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</si>
  <si>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</si>
  <si>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</si>
  <si>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</si>
  <si>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</si>
  <si>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</si>
  <si>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</si>
  <si>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</si>
  <si>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</si>
  <si>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</si>
  <si>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</si>
  <si>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</si>
  <si>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</si>
  <si>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</si>
  <si>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</si>
  <si>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</si>
  <si>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</si>
  <si>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</si>
  <si>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</si>
  <si>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</si>
  <si>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</si>
  <si>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</si>
  <si>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</si>
  <si>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</si>
  <si>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</si>
  <si>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</si>
  <si>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</si>
  <si>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</si>
  <si>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</si>
  <si>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</si>
  <si>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</si>
  <si>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</si>
  <si>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</si>
  <si>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</si>
  <si>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</si>
  <si>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</si>
  <si>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</si>
  <si>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</si>
  <si>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</si>
  <si>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</si>
  <si>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</si>
  <si>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</si>
  <si>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</si>
  <si>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</si>
  <si>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</si>
  <si>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</si>
  <si>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</si>
  <si>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</si>
  <si>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</si>
  <si>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</si>
  <si>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</si>
  <si>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</si>
  <si>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</si>
  <si>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</si>
  <si>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</si>
  <si>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</si>
  <si>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</si>
  <si>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</si>
  <si>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</si>
  <si>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</si>
  <si>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</si>
  <si>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</si>
  <si>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</si>
  <si>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</si>
  <si>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</si>
  <si>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</si>
  <si>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</si>
  <si>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</si>
  <si>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</si>
  <si>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</si>
  <si>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</si>
  <si>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</si>
  <si>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</si>
  <si>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</si>
  <si>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</si>
  <si>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</si>
  <si>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</si>
  <si>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</si>
  <si>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</si>
  <si>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</si>
  <si>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</si>
  <si>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</si>
  <si>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</si>
  <si>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</si>
  <si>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</si>
  <si>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</si>
  <si>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</si>
  <si>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</si>
  <si>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</si>
  <si>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</si>
  <si>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</si>
  <si>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</si>
  <si>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</si>
  <si>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</si>
  <si>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</si>
  <si>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</si>
  <si>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</si>
  <si>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</si>
  <si>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</si>
  <si>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</si>
  <si>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</si>
  <si>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</si>
  <si>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</si>
  <si>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</si>
  <si>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</si>
  <si>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</si>
  <si>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</si>
  <si>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</si>
  <si>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</si>
  <si>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</si>
  <si>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</si>
  <si>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</si>
  <si>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</si>
  <si>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</si>
  <si>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</si>
  <si>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</si>
  <si>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</si>
  <si>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</si>
  <si>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</si>
  <si>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</si>
  <si>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</si>
  <si>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</si>
  <si>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</si>
  <si>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</si>
  <si>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</si>
  <si>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</si>
  <si>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</si>
  <si>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</si>
  <si>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</si>
  <si>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</si>
  <si>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</si>
  <si>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</si>
  <si>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</si>
  <si>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</si>
  <si>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</si>
  <si>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</si>
  <si>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</si>
  <si>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</si>
  <si>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</si>
  <si>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</si>
  <si>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</si>
  <si>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</si>
  <si>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</si>
  <si>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</si>
  <si>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</si>
  <si>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</si>
  <si>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</si>
  <si>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</si>
  <si>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</si>
  <si>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</si>
  <si>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</si>
  <si>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</si>
  <si>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</si>
  <si>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</si>
  <si>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</si>
  <si>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</si>
  <si>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</si>
  <si>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</si>
  <si>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</si>
  <si>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</si>
  <si>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</si>
  <si>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</si>
  <si>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</si>
  <si>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</si>
  <si>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</si>
  <si>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</si>
  <si>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</si>
  <si>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</si>
  <si>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</si>
  <si>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</si>
  <si>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</si>
  <si>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</si>
  <si>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</si>
  <si>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</si>
  <si>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</si>
  <si>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</si>
  <si>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</si>
  <si>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</si>
  <si>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</si>
  <si>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</si>
  <si>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</si>
  <si>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</si>
  <si>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</si>
  <si>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</si>
  <si>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</si>
  <si>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</si>
  <si>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</si>
  <si>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</si>
  <si>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</si>
  <si>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</si>
  <si>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</si>
  <si>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</si>
  <si>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</si>
  <si>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</si>
  <si>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</si>
  <si>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</si>
  <si>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</si>
  <si>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</si>
  <si>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</si>
  <si>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</si>
  <si>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</si>
  <si>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</si>
  <si>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</si>
  <si>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</si>
  <si>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</si>
  <si>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</si>
  <si>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</si>
  <si>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</si>
  <si>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</si>
  <si>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</si>
  <si>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</si>
  <si>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</si>
  <si>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</si>
  <si>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</si>
  <si>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</si>
  <si>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</si>
  <si>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</si>
  <si>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</si>
  <si>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</si>
  <si>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</si>
  <si>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</si>
  <si>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</si>
  <si>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</si>
  <si>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</si>
  <si>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</si>
  <si>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</si>
  <si>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</si>
  <si>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</si>
  <si>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</si>
  <si>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</si>
  <si>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</si>
  <si>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</si>
  <si>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</si>
  <si>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</si>
  <si>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</si>
  <si>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</si>
  <si>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</si>
  <si>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</si>
  <si>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</si>
  <si>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</si>
  <si>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</si>
  <si>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</si>
  <si>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</si>
  <si>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</si>
  <si>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</si>
  <si>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</si>
  <si>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</si>
  <si>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</si>
  <si>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</si>
  <si>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</si>
  <si>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</si>
  <si>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</si>
  <si>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</si>
  <si>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</si>
  <si>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</si>
  <si>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</si>
  <si>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</si>
  <si>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</si>
  <si>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</si>
  <si>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</si>
  <si>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</si>
  <si>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</si>
  <si>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</si>
  <si>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</si>
  <si>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</si>
  <si>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</si>
  <si>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</si>
  <si>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</si>
  <si>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</si>
  <si>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</si>
  <si>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</si>
  <si>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</si>
  <si>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</si>
  <si>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</si>
  <si>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</si>
  <si>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</si>
  <si>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</si>
  <si>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</si>
  <si>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</si>
  <si>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</si>
  <si>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</si>
  <si>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</si>
  <si>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</si>
  <si>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</si>
  <si>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</si>
  <si>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</si>
  <si>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</si>
  <si>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</si>
  <si>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</si>
  <si>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</si>
  <si>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</si>
  <si>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</si>
  <si>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</si>
  <si>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</si>
  <si>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</si>
  <si>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</si>
  <si>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</si>
  <si>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</si>
  <si>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</si>
  <si>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</si>
  <si>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</si>
  <si>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</si>
  <si>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</si>
  <si>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</si>
  <si>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</si>
  <si>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</si>
  <si>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</si>
  <si>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</si>
  <si>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</si>
  <si>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</si>
  <si>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</si>
  <si>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</si>
  <si>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</si>
  <si>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</si>
  <si>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</si>
  <si>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</si>
  <si>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</si>
  <si>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</si>
  <si>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</si>
  <si>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</si>
  <si>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</si>
  <si>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</si>
  <si>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</si>
  <si>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</si>
  <si>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</si>
  <si>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</si>
  <si>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</si>
  <si>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</si>
  <si>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</si>
  <si>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</si>
  <si>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</si>
  <si>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</si>
  <si>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</si>
  <si>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</si>
  <si>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</si>
  <si>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</si>
  <si>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</si>
  <si>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</si>
  <si>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</si>
  <si>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</si>
  <si>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</si>
  <si>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</si>
  <si>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</si>
  <si>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</si>
  <si>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</si>
  <si>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</si>
  <si>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</si>
  <si>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</si>
  <si>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</si>
  <si>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</si>
  <si>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</si>
  <si>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</si>
  <si>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</si>
  <si>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</si>
  <si>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</si>
  <si>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</si>
  <si>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</si>
  <si>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</si>
  <si>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</si>
  <si>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</si>
  <si>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</si>
  <si>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</si>
  <si>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</si>
  <si>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</si>
  <si>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</si>
  <si>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</si>
  <si>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</si>
  <si>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</si>
  <si>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</si>
  <si>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</si>
  <si>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</si>
  <si>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</si>
  <si>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</si>
  <si>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</si>
  <si>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</si>
  <si>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</si>
  <si>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</si>
  <si>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</si>
  <si>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</si>
  <si>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</si>
  <si>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</si>
  <si>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</si>
  <si>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</si>
  <si>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</si>
  <si>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</si>
  <si>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</si>
  <si>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</si>
  <si>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</si>
  <si>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</si>
  <si>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</si>
  <si>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</si>
  <si>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</si>
  <si>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</si>
  <si>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</si>
  <si>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</si>
  <si>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</si>
  <si>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</si>
  <si>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</si>
  <si>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</si>
  <si>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</si>
  <si>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</si>
  <si>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</si>
  <si>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</si>
  <si>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</si>
  <si>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</si>
  <si>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</si>
  <si>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</si>
  <si>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</si>
  <si>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</si>
  <si>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</si>
  <si>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</si>
  <si>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</si>
  <si>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</si>
  <si>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</si>
  <si>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</si>
  <si>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</si>
  <si>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</si>
  <si>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</si>
  <si>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</si>
  <si>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</si>
  <si>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</si>
  <si>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</si>
  <si>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</si>
  <si>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</si>
  <si>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</si>
  <si>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</si>
  <si>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</si>
  <si>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</si>
  <si>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</si>
  <si>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</si>
  <si>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</si>
  <si>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</si>
  <si>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</si>
  <si>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</si>
  <si>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</si>
  <si>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</si>
  <si>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</si>
  <si>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</si>
  <si>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</si>
  <si>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</si>
  <si>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</si>
  <si>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</si>
  <si>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</si>
  <si>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</si>
  <si>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</si>
  <si>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</si>
  <si>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</si>
  <si>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</si>
  <si>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</si>
  <si>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</si>
  <si>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</si>
  <si>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</si>
  <si>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</si>
  <si>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</si>
  <si>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</si>
  <si>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</si>
  <si>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</si>
  <si>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</si>
  <si>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</si>
  <si>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</si>
  <si>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</si>
  <si>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</si>
  <si>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</si>
  <si>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</si>
  <si>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</si>
  <si>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</si>
  <si>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</si>
  <si>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</si>
  <si>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</si>
  <si>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</si>
  <si>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</si>
  <si>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</si>
  <si>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</si>
  <si>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</si>
  <si>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</si>
  <si>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</si>
  <si>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</si>
  <si>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</si>
  <si>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</si>
  <si>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</si>
  <si>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</si>
  <si>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</si>
  <si>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</si>
  <si>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</si>
  <si>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</si>
  <si>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</si>
  <si>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</si>
  <si>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</si>
  <si>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</si>
  <si>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</si>
  <si>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</si>
  <si>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</si>
  <si>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</si>
  <si>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</si>
  <si>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</si>
  <si>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</si>
  <si>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</si>
  <si>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</si>
  <si>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</si>
  <si>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</si>
  <si>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</si>
  <si>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</si>
  <si>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</si>
  <si>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</si>
  <si>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</si>
  <si>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</si>
  <si>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</si>
  <si>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</si>
  <si>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</si>
  <si>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</si>
  <si>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</si>
  <si>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</si>
  <si>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</si>
  <si>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</si>
  <si>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</si>
  <si>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</si>
  <si>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</si>
  <si>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</si>
  <si>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</si>
  <si>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</si>
  <si>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</si>
  <si>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</si>
  <si>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</si>
  <si>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</si>
  <si>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</si>
  <si>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</si>
  <si>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</si>
  <si>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</si>
  <si>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</si>
  <si>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</si>
  <si>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</si>
  <si>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</si>
  <si>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</si>
  <si>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</si>
  <si>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</si>
  <si>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</si>
  <si>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</si>
  <si>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</si>
  <si>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</si>
  <si>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</si>
  <si>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</si>
  <si>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</si>
  <si>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</si>
  <si>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</si>
  <si>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</si>
  <si>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</si>
  <si>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</si>
  <si>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</si>
  <si>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</si>
  <si>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</si>
  <si>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</si>
  <si>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</si>
  <si>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</si>
  <si>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</si>
  <si>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</si>
  <si>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</si>
  <si>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</si>
  <si>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</si>
  <si>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</si>
  <si>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</si>
  <si>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</si>
  <si>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</si>
  <si>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</si>
  <si>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</si>
  <si>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</si>
  <si>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</si>
  <si>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</si>
  <si>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</si>
  <si>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</si>
  <si>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</si>
  <si>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</si>
  <si>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</si>
  <si>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</si>
  <si>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</si>
  <si>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</si>
  <si>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</si>
  <si>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</si>
  <si>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</si>
  <si>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</si>
  <si>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</si>
  <si>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</si>
  <si>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</si>
  <si>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</si>
  <si>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</si>
  <si>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</si>
  <si>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</si>
  <si>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</si>
  <si>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</si>
  <si>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</si>
  <si>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</si>
  <si>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</si>
  <si>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</si>
  <si>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</si>
  <si>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</si>
  <si>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</si>
  <si>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</si>
  <si>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</si>
  <si>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</si>
  <si>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</si>
  <si>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</si>
  <si>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</si>
  <si>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</si>
  <si>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</si>
  <si>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</si>
  <si>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</si>
  <si>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</si>
  <si>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</si>
  <si>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</si>
  <si>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</si>
  <si>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</si>
  <si>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</si>
  <si>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</si>
  <si>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</si>
  <si>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</si>
  <si>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</si>
  <si>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</si>
  <si>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</si>
  <si>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</si>
  <si>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</si>
  <si>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</si>
  <si>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</si>
  <si>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</si>
  <si>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</si>
  <si>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</si>
  <si>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</si>
  <si>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</si>
  <si>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</si>
  <si>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</si>
  <si>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</si>
  <si>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</si>
  <si>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</si>
  <si>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</si>
  <si>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</si>
  <si>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</si>
  <si>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</si>
  <si>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</si>
  <si>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</si>
  <si>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</si>
  <si>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</si>
  <si>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</si>
  <si>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</si>
  <si>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</si>
  <si>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</si>
  <si>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</si>
  <si>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</si>
  <si>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</si>
  <si>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</si>
  <si>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</si>
  <si>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</si>
  <si>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</si>
  <si>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</si>
  <si>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</si>
  <si>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</si>
  <si>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</si>
  <si>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</si>
  <si>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</si>
  <si>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</si>
  <si>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</si>
  <si>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</si>
  <si>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</si>
  <si>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</si>
  <si>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</si>
  <si>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</si>
  <si>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</si>
  <si>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</si>
  <si>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</si>
  <si>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</si>
  <si>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</si>
  <si>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</si>
  <si>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</si>
  <si>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</si>
  <si>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</si>
  <si>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</si>
  <si>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</si>
  <si>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</si>
  <si>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</si>
  <si>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</si>
  <si>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</si>
  <si>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</si>
  <si>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</si>
  <si>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</si>
  <si>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</si>
  <si>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</si>
  <si>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</si>
  <si>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</si>
  <si>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</si>
  <si>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</si>
  <si>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</si>
  <si>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</si>
  <si>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</si>
  <si>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</si>
  <si>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</si>
  <si>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</si>
  <si>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</si>
  <si>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</si>
  <si>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</si>
  <si>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</si>
  <si>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</si>
  <si>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</si>
  <si>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</si>
  <si>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</si>
  <si>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</si>
  <si>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</si>
  <si>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</si>
  <si>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</si>
  <si>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</si>
  <si>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</si>
  <si>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</si>
  <si>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</si>
  <si>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</si>
  <si>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</si>
  <si>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</si>
  <si>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</si>
  <si>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</si>
  <si>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</si>
  <si>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</si>
  <si>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</si>
  <si>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</si>
  <si>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</si>
  <si>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</si>
  <si>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</si>
  <si>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</si>
  <si>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</si>
  <si>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</si>
  <si>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</si>
  <si>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</si>
  <si>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</si>
  <si>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</si>
  <si>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</si>
  <si>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</si>
  <si>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</si>
  <si>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</si>
  <si>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</si>
  <si>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</si>
  <si>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</si>
  <si>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</si>
  <si>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</si>
  <si>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</si>
  <si>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</si>
  <si>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</si>
  <si>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</si>
  <si>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</si>
  <si>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</si>
  <si>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</si>
  <si>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</si>
  <si>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</si>
  <si>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</si>
  <si>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</si>
  <si>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</si>
  <si>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</si>
  <si>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</si>
  <si>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</si>
  <si>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</si>
  <si>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</si>
  <si>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</si>
  <si>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</si>
  <si>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</si>
  <si>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</si>
  <si>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</si>
  <si>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</si>
  <si>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</si>
  <si>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</si>
  <si>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</si>
  <si>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</si>
  <si>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</si>
  <si>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</si>
  <si>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</si>
  <si>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</si>
  <si>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</si>
  <si>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</si>
  <si>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</si>
  <si>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</si>
  <si>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</si>
  <si>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</si>
  <si>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</si>
  <si>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</si>
  <si>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</si>
  <si>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</si>
  <si>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</si>
  <si>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</si>
  <si>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</si>
  <si>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</si>
  <si>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</si>
  <si>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</si>
  <si>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</si>
  <si>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</si>
  <si>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</si>
  <si>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</si>
  <si>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</si>
  <si>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</si>
  <si>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</si>
  <si>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</si>
  <si>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</si>
  <si>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</si>
  <si>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</si>
  <si>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</si>
  <si>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</si>
  <si>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</si>
  <si>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</si>
  <si>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</si>
  <si>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</si>
  <si>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</si>
  <si>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</si>
  <si>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</si>
  <si>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</si>
  <si>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</si>
  <si>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</si>
  <si>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</si>
  <si>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</si>
  <si>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</si>
  <si>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</si>
  <si>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</si>
  <si>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</si>
  <si>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</si>
  <si>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</si>
  <si>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</si>
  <si>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</si>
  <si>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</si>
  <si>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</si>
  <si>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</si>
  <si>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</si>
  <si>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</si>
  <si>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</si>
  <si>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</si>
  <si>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</si>
  <si>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</si>
  <si>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</si>
  <si>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</si>
  <si>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</si>
  <si>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</si>
  <si>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</si>
  <si>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</si>
  <si>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</si>
  <si>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</si>
  <si>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</si>
  <si>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</si>
  <si>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</si>
  <si>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</si>
  <si>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</si>
  <si>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</si>
  <si>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</si>
  <si>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</si>
  <si>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</si>
  <si>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</si>
  <si>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</si>
  <si>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</si>
  <si>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</si>
  <si>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</si>
  <si>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</si>
  <si>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</si>
  <si>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</si>
  <si>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</si>
  <si>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</si>
  <si>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</si>
  <si>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</si>
  <si>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</si>
  <si>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</si>
  <si>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</si>
  <si>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</si>
  <si>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</si>
  <si>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</si>
  <si>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</si>
  <si>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</si>
  <si>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</si>
  <si>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</si>
  <si>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</si>
  <si>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</si>
  <si>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</si>
  <si>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</si>
  <si>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</si>
  <si>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</si>
  <si>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</si>
  <si>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</si>
  <si>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</si>
  <si>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</si>
  <si>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</si>
  <si>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</si>
  <si>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</si>
  <si>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</si>
  <si>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</si>
  <si>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</si>
  <si>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</si>
  <si>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</si>
  <si>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</si>
  <si>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</si>
  <si>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</si>
  <si>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</si>
  <si>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</si>
  <si>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</si>
  <si>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</si>
  <si>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</si>
  <si>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</si>
  <si>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</si>
  <si>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</si>
  <si>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</si>
  <si>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</si>
  <si>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</si>
  <si>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</si>
  <si>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</si>
  <si>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</si>
  <si>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</si>
  <si>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</si>
  <si>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</si>
  <si>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</si>
  <si>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</si>
  <si>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</si>
  <si>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</si>
  <si>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</si>
  <si>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</si>
  <si>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</si>
  <si>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</si>
  <si>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</si>
  <si>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</si>
  <si>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</si>
  <si>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</si>
  <si>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</si>
  <si>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</si>
  <si>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</si>
  <si>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</si>
  <si>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</si>
  <si>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</si>
  <si>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</si>
  <si>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</si>
  <si>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</si>
  <si>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</si>
  <si>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</si>
  <si>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</si>
  <si>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</si>
  <si>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</si>
  <si>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</si>
  <si>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</si>
  <si>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</si>
  <si>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</si>
  <si>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</si>
  <si>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</si>
  <si>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</si>
  <si>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</si>
  <si>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</si>
  <si>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</si>
  <si>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</si>
  <si>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</si>
  <si>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</si>
  <si>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</si>
  <si>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</si>
  <si>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</si>
  <si>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</si>
  <si>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</si>
  <si>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</si>
  <si>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</si>
  <si>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</si>
  <si>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</si>
  <si>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</si>
  <si>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</si>
  <si>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</si>
  <si>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</si>
  <si>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</si>
  <si>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</si>
  <si>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</si>
  <si>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</si>
  <si>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</si>
  <si>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</si>
  <si>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</si>
  <si>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</si>
  <si>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</si>
  <si>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</si>
  <si>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</si>
  <si>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</si>
  <si>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</si>
  <si>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</si>
  <si>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</si>
  <si>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</si>
  <si>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</si>
  <si>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</si>
  <si>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</si>
  <si>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</si>
  <si>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</si>
  <si>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</si>
  <si>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</si>
  <si>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</si>
  <si>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</si>
  <si>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</si>
  <si>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</si>
  <si>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</si>
  <si>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</si>
  <si>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</si>
  <si>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</si>
  <si>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</si>
  <si>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</si>
  <si>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</si>
  <si>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</si>
  <si>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</si>
  <si>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</si>
  <si>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</si>
  <si>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</si>
  <si>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</si>
  <si>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</si>
  <si>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</si>
  <si>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</si>
  <si>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</si>
  <si>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</si>
  <si>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</si>
  <si>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</si>
  <si>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</si>
  <si>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</si>
  <si>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</si>
  <si>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</si>
  <si>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</si>
  <si>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</si>
  <si>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</si>
  <si>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</si>
  <si>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</si>
  <si>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</si>
  <si>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</si>
  <si>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</si>
  <si>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</si>
  <si>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</si>
  <si>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</si>
  <si>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</si>
  <si>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</si>
  <si>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</si>
  <si>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</si>
  <si>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</si>
  <si>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</si>
  <si>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</si>
  <si>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</si>
  <si>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</si>
  <si>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</si>
  <si>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</si>
  <si>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</si>
  <si>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</si>
  <si>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</si>
  <si>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</si>
  <si>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</si>
  <si>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</si>
  <si>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</si>
  <si>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</si>
  <si>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</si>
  <si>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</si>
  <si>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</si>
  <si>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</si>
  <si>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</si>
  <si>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</si>
  <si>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</si>
  <si>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</si>
  <si>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</si>
  <si>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</si>
  <si>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</si>
  <si>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</si>
  <si>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</si>
  <si>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</si>
  <si>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</si>
  <si>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</si>
  <si>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</si>
  <si>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</si>
  <si>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</si>
  <si>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</si>
  <si>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</si>
  <si>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</si>
  <si>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</si>
  <si>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</si>
  <si>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</si>
  <si>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</si>
  <si>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</si>
  <si>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</si>
  <si>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</si>
  <si>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</si>
  <si>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</si>
  <si>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</si>
  <si>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</si>
  <si>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</si>
  <si>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</si>
  <si>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</si>
  <si>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</si>
  <si>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</si>
  <si>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</si>
  <si>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</si>
  <si>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</si>
  <si>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</si>
  <si>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</si>
  <si>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</si>
  <si>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</si>
  <si>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</si>
  <si>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</si>
  <si>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</si>
  <si>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</si>
  <si>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</si>
  <si>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</si>
  <si>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</si>
  <si>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</si>
  <si>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</si>
  <si>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</si>
  <si>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</si>
  <si>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</si>
  <si>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</si>
  <si>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</si>
  <si>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</si>
  <si>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</si>
  <si>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</si>
  <si>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</si>
  <si>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</si>
  <si>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</si>
  <si>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</si>
  <si>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</si>
  <si>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</si>
  <si>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</si>
  <si>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</si>
  <si>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</si>
  <si>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</si>
  <si>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</si>
  <si>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</si>
  <si>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</si>
  <si>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</si>
  <si>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</si>
  <si>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</si>
  <si>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</si>
  <si>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</si>
  <si>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</si>
  <si>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</si>
  <si>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</si>
  <si>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</si>
  <si>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</si>
  <si>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</si>
  <si>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</si>
  <si>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</si>
  <si>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</si>
  <si>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</si>
  <si>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</si>
  <si>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</si>
  <si>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</si>
  <si>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</si>
  <si>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</si>
  <si>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</si>
  <si>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</si>
  <si>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</si>
  <si>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</si>
  <si>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</si>
  <si>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</si>
  <si>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</si>
  <si>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</si>
  <si>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</si>
  <si>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</si>
  <si>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</si>
  <si>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</si>
  <si>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</si>
  <si>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</si>
  <si>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</si>
  <si>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</si>
  <si>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</si>
  <si>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</si>
  <si>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</si>
  <si>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</si>
  <si>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</si>
  <si>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</si>
  <si>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</si>
  <si>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</si>
  <si>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</si>
  <si>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</si>
  <si>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</si>
  <si>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</si>
  <si>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</si>
  <si>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</si>
  <si>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</si>
  <si>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</si>
  <si>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</si>
  <si>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</si>
  <si>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</si>
  <si>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</si>
  <si>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</si>
  <si>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</si>
  <si>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</si>
  <si>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</si>
  <si>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</si>
  <si>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</si>
  <si>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</si>
  <si>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</si>
  <si>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</si>
  <si>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</si>
  <si>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</si>
  <si>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</si>
  <si>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</si>
  <si>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</si>
  <si>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</si>
  <si>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</si>
  <si>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</si>
  <si>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</si>
  <si>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</si>
  <si>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</si>
  <si>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</si>
  <si>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</si>
  <si>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</si>
  <si>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</si>
  <si>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</si>
  <si>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</si>
  <si>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</si>
  <si>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</si>
  <si>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</si>
  <si>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</si>
  <si>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</si>
  <si>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</si>
  <si>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</si>
  <si>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</si>
  <si>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</si>
  <si>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</si>
  <si>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</si>
  <si>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</si>
  <si>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</si>
  <si>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</si>
  <si>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</si>
  <si>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</si>
  <si>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</si>
  <si>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</si>
  <si>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</si>
  <si>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</si>
  <si>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</si>
  <si>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</si>
  <si>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</si>
  <si>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</si>
  <si>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</si>
  <si>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</si>
  <si>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</si>
  <si>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</si>
  <si>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</si>
  <si>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</si>
  <si>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</si>
  <si>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</si>
  <si>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</si>
  <si>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</si>
  <si>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</si>
  <si>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</si>
  <si>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</si>
  <si>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</si>
  <si>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</si>
  <si>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</si>
  <si>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</si>
  <si>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</si>
  <si>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</si>
  <si>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</si>
  <si>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</si>
  <si>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</si>
  <si>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</si>
  <si>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</si>
  <si>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</si>
  <si>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</si>
  <si>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</si>
  <si>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</si>
  <si>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</si>
  <si>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</si>
  <si>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</si>
  <si>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</si>
  <si>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</si>
  <si>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</si>
  <si>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</si>
  <si>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</si>
  <si>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</si>
  <si>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</si>
  <si>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</si>
  <si>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</si>
  <si>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</si>
  <si>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</si>
  <si>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</si>
  <si>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</si>
  <si>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</si>
  <si>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</si>
  <si>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</si>
  <si>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</si>
  <si>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</si>
  <si>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</si>
  <si>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</si>
  <si>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</si>
  <si>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</si>
  <si>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</si>
  <si>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</si>
  <si>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</si>
  <si>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</si>
  <si>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</si>
  <si>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</si>
  <si>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</si>
  <si>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</si>
  <si>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</si>
  <si>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</si>
  <si>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</si>
  <si>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</si>
  <si>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</si>
  <si>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</si>
  <si>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</si>
  <si>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</si>
  <si>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</si>
  <si>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</si>
  <si>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</si>
  <si>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</si>
  <si>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</si>
  <si>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</si>
  <si>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</si>
  <si>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</si>
  <si>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</si>
  <si>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</si>
  <si>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</si>
  <si>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</si>
  <si>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</si>
  <si>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</si>
  <si>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</si>
  <si>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</si>
  <si>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</si>
  <si>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</si>
  <si>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</si>
  <si>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</si>
  <si>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</si>
  <si>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</si>
  <si>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</si>
  <si>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</si>
  <si>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</si>
  <si>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</si>
  <si>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</si>
  <si>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</si>
  <si>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</si>
  <si>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</si>
  <si>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</si>
  <si>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</si>
  <si>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</si>
  <si>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</si>
  <si>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</si>
  <si>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</si>
  <si>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</si>
  <si>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</si>
  <si>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</si>
  <si>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</si>
  <si>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</si>
  <si>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</si>
  <si>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</si>
  <si>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</si>
  <si>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</si>
  <si>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</si>
  <si>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</si>
  <si>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</si>
  <si>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</si>
  <si>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</si>
  <si>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</si>
  <si>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</si>
  <si>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</si>
  <si>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</si>
  <si>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</si>
  <si>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</si>
  <si>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</si>
  <si>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</si>
  <si>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</si>
  <si>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</si>
  <si>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</si>
  <si>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</si>
  <si>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</si>
  <si>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</si>
  <si>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</si>
  <si>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</si>
  <si>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</si>
  <si>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</si>
  <si>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</si>
  <si>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</si>
  <si>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</si>
  <si>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</si>
  <si>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</si>
  <si>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</si>
  <si>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</si>
  <si>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</si>
  <si>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</si>
  <si>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</si>
  <si>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</si>
  <si>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</si>
  <si>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</si>
  <si>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</si>
  <si>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</si>
  <si>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</si>
  <si>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</si>
  <si>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</si>
  <si>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</si>
  <si>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</si>
  <si>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</si>
  <si>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</si>
  <si>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</si>
  <si>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</si>
  <si>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</si>
  <si>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</si>
  <si>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</si>
  <si>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</si>
  <si>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</si>
  <si>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</si>
  <si>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</si>
  <si>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</si>
  <si>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</si>
  <si>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</si>
  <si>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</si>
  <si>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</si>
  <si>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</si>
  <si>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</si>
  <si>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</si>
  <si>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</si>
  <si>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</si>
  <si>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</si>
  <si>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</si>
  <si>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</si>
  <si>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</si>
  <si>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</si>
  <si>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</si>
  <si>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</si>
  <si>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</si>
  <si>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</si>
  <si>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</si>
  <si>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</si>
  <si>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</si>
  <si>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</si>
  <si>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</si>
  <si>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</si>
  <si>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</si>
  <si>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</si>
  <si>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</si>
  <si>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</si>
  <si>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</si>
  <si>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</si>
  <si>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</si>
  <si>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</si>
  <si>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</si>
  <si>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</si>
  <si>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</si>
  <si>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</si>
  <si>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</si>
  <si>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</si>
  <si>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</si>
  <si>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</si>
  <si>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</si>
  <si>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</si>
  <si>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</si>
  <si>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</si>
  <si>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</si>
  <si>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</si>
  <si>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</si>
  <si>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</si>
  <si>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</si>
  <si>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</si>
  <si>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</si>
  <si>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</si>
  <si>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</si>
  <si>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</si>
  <si>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</si>
  <si>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</si>
  <si>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</si>
  <si>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</si>
  <si>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</si>
  <si>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</si>
  <si>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</si>
  <si>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</si>
  <si>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</si>
  <si>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</si>
  <si>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</si>
  <si>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</si>
  <si>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</si>
  <si>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</si>
  <si>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</si>
  <si>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</si>
  <si>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</si>
  <si>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</si>
  <si>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</si>
  <si>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</si>
  <si>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</si>
  <si>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</si>
  <si>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</si>
  <si>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</si>
  <si>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</si>
  <si>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</si>
  <si>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</si>
  <si>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</si>
  <si>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</si>
  <si>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</si>
  <si>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</si>
  <si>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</si>
  <si>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</si>
  <si>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</si>
  <si>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</si>
  <si>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</si>
  <si>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</si>
  <si>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</si>
  <si>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</si>
  <si>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</si>
  <si>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</si>
  <si>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</si>
  <si>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</si>
  <si>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</si>
  <si>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</si>
  <si>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</si>
  <si>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</si>
  <si>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</si>
  <si>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</si>
  <si>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</si>
  <si>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</si>
  <si>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</si>
  <si>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</si>
  <si>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</si>
  <si>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</si>
  <si>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</si>
  <si>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</si>
  <si>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</si>
  <si>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</si>
  <si>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</si>
  <si>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</si>
  <si>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</si>
  <si>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</si>
  <si>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</si>
  <si>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</si>
  <si>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</si>
  <si>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</si>
  <si>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</si>
  <si>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</si>
  <si>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</si>
  <si>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</si>
  <si>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</si>
  <si>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</si>
  <si>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</si>
  <si>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</si>
  <si>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</si>
  <si>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</si>
  <si>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</si>
  <si>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</si>
  <si>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</si>
  <si>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</si>
  <si>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</si>
  <si>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</si>
  <si>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</si>
  <si>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</si>
  <si>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</si>
  <si>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</si>
  <si>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</si>
  <si>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</si>
  <si>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</si>
  <si>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</si>
  <si>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</si>
  <si>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</si>
  <si>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</si>
  <si>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</si>
  <si>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</si>
  <si>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</si>
  <si>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</si>
  <si>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</si>
  <si>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</si>
  <si>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</si>
  <si>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</si>
  <si>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</si>
  <si>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</si>
  <si>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</si>
  <si>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</si>
  <si>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</si>
  <si>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</si>
  <si>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</si>
  <si>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</si>
  <si>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</si>
  <si>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</si>
  <si>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</si>
  <si>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</si>
  <si>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</si>
  <si>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</si>
  <si>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</si>
  <si>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</si>
  <si>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</si>
  <si>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</si>
  <si>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</si>
  <si>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</si>
  <si>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</si>
  <si>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</si>
  <si>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</si>
  <si>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</si>
  <si>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</si>
  <si>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</si>
  <si>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</si>
  <si>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</si>
  <si>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</si>
  <si>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</si>
  <si>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</si>
  <si>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</si>
  <si>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</si>
  <si>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</si>
  <si>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</si>
  <si>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</si>
  <si>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</si>
  <si>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</si>
  <si>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</si>
  <si>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</si>
  <si>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</si>
  <si>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</si>
  <si>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</si>
  <si>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</si>
  <si>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</si>
  <si>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</si>
  <si>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</si>
  <si>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</si>
  <si>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</si>
  <si>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</si>
  <si>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</si>
  <si>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</si>
  <si>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</si>
  <si>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</si>
  <si>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</si>
  <si>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</si>
  <si>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</si>
  <si>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</si>
  <si>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</si>
  <si>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</si>
  <si>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</si>
  <si>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</si>
  <si>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</si>
  <si>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</si>
  <si>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</si>
  <si>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</si>
  <si>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</si>
  <si>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</si>
  <si>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</si>
  <si>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</si>
  <si>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</si>
  <si>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</si>
  <si>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</si>
  <si>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</si>
  <si>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</si>
  <si>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</si>
  <si>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</si>
  <si>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</si>
  <si>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</si>
  <si>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</si>
  <si>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</si>
  <si>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</si>
  <si>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</si>
  <si>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</si>
  <si>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</si>
  <si>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</si>
  <si>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</si>
  <si>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</si>
  <si>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</si>
  <si>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</si>
  <si>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</si>
  <si>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</si>
  <si>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</si>
  <si>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</si>
  <si>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</si>
  <si>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</si>
  <si>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</si>
  <si>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</si>
  <si>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</si>
  <si>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</si>
  <si>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</si>
  <si>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</si>
  <si>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</si>
  <si>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</si>
  <si>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</si>
  <si>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</si>
  <si>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</si>
  <si>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</si>
  <si>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</si>
  <si>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</si>
  <si>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</si>
  <si>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</si>
  <si>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</si>
  <si>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</si>
  <si>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</si>
  <si>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</si>
  <si>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</si>
  <si>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</si>
  <si>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</si>
  <si>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</si>
  <si>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</si>
  <si>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</si>
  <si>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</si>
  <si>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</si>
  <si>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</si>
  <si>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</si>
  <si>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</si>
  <si>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</si>
  <si>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</si>
  <si>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</si>
  <si>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</si>
  <si>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</si>
  <si>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</si>
  <si>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</si>
  <si>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</si>
  <si>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</si>
  <si>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</si>
  <si>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</si>
  <si>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</si>
  <si>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</si>
  <si>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</si>
  <si>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</si>
  <si>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</si>
  <si>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</si>
  <si>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</si>
  <si>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</si>
  <si>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</si>
  <si>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</si>
  <si>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</si>
  <si>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</si>
  <si>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</si>
  <si>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</si>
  <si>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</si>
  <si>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</si>
  <si>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</si>
  <si>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</si>
  <si>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</si>
  <si>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</si>
  <si>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</si>
  <si>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</si>
  <si>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</si>
  <si>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</si>
  <si>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</si>
  <si>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</si>
  <si>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</si>
  <si>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</si>
  <si>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</si>
  <si>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</si>
  <si>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</si>
  <si>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</si>
  <si>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</si>
  <si>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</si>
  <si>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</si>
  <si>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</si>
  <si>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</si>
  <si>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</si>
  <si>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</si>
  <si>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</si>
  <si>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</si>
  <si>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</si>
  <si>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</si>
  <si>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</si>
  <si>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</si>
  <si>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</si>
  <si>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</si>
  <si>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</si>
  <si>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</si>
  <si>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</si>
  <si>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</si>
  <si>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</si>
  <si>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</si>
  <si>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</si>
  <si>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</si>
  <si>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</si>
  <si>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</si>
  <si>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</si>
  <si>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</si>
  <si>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</si>
  <si>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</si>
  <si>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</si>
  <si>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</si>
  <si>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</si>
  <si>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</si>
  <si>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</si>
  <si>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</si>
  <si>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</si>
  <si>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</si>
  <si>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</si>
  <si>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</si>
  <si>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</si>
  <si>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</si>
  <si>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</si>
  <si>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</si>
  <si>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</si>
  <si>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</si>
  <si>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</si>
  <si>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</si>
  <si>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</si>
  <si>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</si>
  <si>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</si>
  <si>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</si>
  <si>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</si>
  <si>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</si>
  <si>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</si>
  <si>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</si>
  <si>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</si>
  <si>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</si>
  <si>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</si>
  <si>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</si>
  <si>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</si>
  <si>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</si>
  <si>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</si>
  <si>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</si>
  <si>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</si>
  <si>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</si>
  <si>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</si>
  <si>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</si>
  <si>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</si>
  <si>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</si>
  <si>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</si>
  <si>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</si>
  <si>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</si>
  <si>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</si>
  <si>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</si>
  <si>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</si>
  <si>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</si>
  <si>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</si>
  <si>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</si>
  <si>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</si>
  <si>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</si>
  <si>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</si>
  <si>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</si>
  <si>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</si>
  <si>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</si>
  <si>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</si>
  <si>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</si>
  <si>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</si>
  <si>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</si>
  <si>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</si>
  <si>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</si>
  <si>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</si>
  <si>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</si>
  <si>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</si>
  <si>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</si>
  <si>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</si>
  <si>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</si>
  <si>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</si>
  <si>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</si>
  <si>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</si>
  <si>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</si>
  <si>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</si>
  <si>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</si>
  <si>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</si>
  <si>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</si>
  <si>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</si>
  <si>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</si>
  <si>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</si>
  <si>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</si>
  <si>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</si>
  <si>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</si>
  <si>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</si>
  <si>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</si>
  <si>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</si>
  <si>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</si>
  <si>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</si>
  <si>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</si>
  <si>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</si>
  <si>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</si>
  <si>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</si>
  <si>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</si>
  <si>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</si>
  <si>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</si>
  <si>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</si>
  <si>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</si>
  <si>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</si>
  <si>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</si>
  <si>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</si>
  <si>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</si>
  <si>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</si>
  <si>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</si>
  <si>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</si>
  <si>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</si>
  <si>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</si>
  <si>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</si>
  <si>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</si>
  <si>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</si>
  <si>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</si>
  <si>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</si>
  <si>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</si>
  <si>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</si>
  <si>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</si>
  <si>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</si>
  <si>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</si>
  <si>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</si>
  <si>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</si>
  <si>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</si>
  <si>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</si>
  <si>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</si>
  <si>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</si>
  <si>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</si>
  <si>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</si>
  <si>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</si>
  <si>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</si>
  <si>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</si>
  <si>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</si>
  <si>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</si>
  <si>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</si>
  <si>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</si>
  <si>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</si>
  <si>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</si>
  <si>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</si>
  <si>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</si>
  <si>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</si>
  <si>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</si>
  <si>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</si>
  <si>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</si>
  <si>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</si>
  <si>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</si>
  <si>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</si>
  <si>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</si>
  <si>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</si>
  <si>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</si>
  <si>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</si>
  <si>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</si>
  <si>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</si>
  <si>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</si>
  <si>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</si>
  <si>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</si>
  <si>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</si>
  <si>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</si>
  <si>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</si>
  <si>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</si>
  <si>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</si>
  <si>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</si>
  <si>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</si>
  <si>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</si>
  <si>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</si>
  <si>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</si>
  <si>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</si>
  <si>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</si>
  <si>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</si>
  <si>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</si>
  <si>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</si>
  <si>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</si>
  <si>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</si>
  <si>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</si>
  <si>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</si>
  <si>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</si>
  <si>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</si>
  <si>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</si>
  <si>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</si>
  <si>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</si>
  <si>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</si>
  <si>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</si>
  <si>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</si>
  <si>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</si>
  <si>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</si>
  <si>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</si>
  <si>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</si>
  <si>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</si>
  <si>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</si>
  <si>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</si>
  <si>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</si>
  <si>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</si>
  <si>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</si>
  <si>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</si>
  <si>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</si>
  <si>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</si>
  <si>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</si>
  <si>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</si>
  <si>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</si>
  <si>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</si>
  <si>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</si>
  <si>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</si>
  <si>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</si>
  <si>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</si>
  <si>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</si>
  <si>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</si>
  <si>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</si>
  <si>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</si>
  <si>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</si>
  <si>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</si>
  <si>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</si>
  <si>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</si>
  <si>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</si>
  <si>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</si>
  <si>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</si>
  <si>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</si>
  <si>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</si>
  <si>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</si>
  <si>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</si>
  <si>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</si>
  <si>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</si>
  <si>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</si>
  <si>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</si>
  <si>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</si>
  <si>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</si>
  <si>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</si>
  <si>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</si>
  <si>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</si>
  <si>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</si>
  <si>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</si>
  <si>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</si>
  <si>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</si>
  <si>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</si>
  <si>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</si>
  <si>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</si>
  <si>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</si>
  <si>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</si>
  <si>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</si>
  <si>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</si>
  <si>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</si>
  <si>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</si>
  <si>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</si>
  <si>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</si>
  <si>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</si>
  <si>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</si>
  <si>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</si>
  <si>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</si>
  <si>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</si>
  <si>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</si>
  <si>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</si>
  <si>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</si>
  <si>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</si>
  <si>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</si>
  <si>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</si>
  <si>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</si>
  <si>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</si>
  <si>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</si>
  <si>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</si>
  <si>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</si>
  <si>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</si>
  <si>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</si>
  <si>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</si>
  <si>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</si>
  <si>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</si>
  <si>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</si>
  <si>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</si>
  <si>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</si>
  <si>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</si>
  <si>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</si>
  <si>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</si>
  <si>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</si>
  <si>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</si>
  <si>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</si>
  <si>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</si>
  <si>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</si>
  <si>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</si>
  <si>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</si>
  <si>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</si>
  <si>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</si>
  <si>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</si>
  <si>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</si>
  <si>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</si>
  <si>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</si>
  <si>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</si>
  <si>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</si>
  <si>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</si>
  <si>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</si>
  <si>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</si>
  <si>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</si>
  <si>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</si>
  <si>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</si>
  <si>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</si>
  <si>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</si>
  <si>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</si>
  <si>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</si>
  <si>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</si>
  <si>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</si>
  <si>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</si>
  <si>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</si>
  <si>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</si>
  <si>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</si>
  <si>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</si>
  <si>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</si>
  <si>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</si>
  <si>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</si>
  <si>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</si>
  <si>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</si>
  <si>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</si>
  <si>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</si>
  <si>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</si>
  <si>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</si>
  <si>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</si>
  <si>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</si>
  <si>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</si>
  <si>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</si>
  <si>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</si>
  <si>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</si>
  <si>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</si>
  <si>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</si>
  <si>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</si>
  <si>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</si>
  <si>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</si>
  <si>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</si>
  <si>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</si>
  <si>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</si>
  <si>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</si>
  <si>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</si>
  <si>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</si>
  <si>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</si>
  <si>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</si>
  <si>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</si>
  <si>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</si>
  <si>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</si>
  <si>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</si>
  <si>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</si>
  <si>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</si>
  <si>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</si>
  <si>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</si>
  <si>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</si>
  <si>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</si>
  <si>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</si>
  <si>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</si>
  <si>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</si>
  <si>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</si>
  <si>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</si>
  <si>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</si>
  <si>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</si>
  <si>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</si>
  <si>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</si>
  <si>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</si>
  <si>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</si>
  <si>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</si>
  <si>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</si>
  <si>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</si>
  <si>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</si>
  <si>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</si>
  <si>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</si>
  <si>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</si>
  <si>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</si>
  <si>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</si>
  <si>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</si>
  <si>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</si>
  <si>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</si>
  <si>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</si>
  <si>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</si>
  <si>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</si>
  <si>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</si>
  <si>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</si>
  <si>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</si>
  <si>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</si>
  <si>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</si>
  <si>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</si>
  <si>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</si>
  <si>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</si>
  <si>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</si>
  <si>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</si>
  <si>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</si>
  <si>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</si>
  <si>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</si>
  <si>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</si>
  <si>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</si>
  <si>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</si>
  <si>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</si>
  <si>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</si>
  <si>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</si>
  <si>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</si>
  <si>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</si>
  <si>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</si>
  <si>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</si>
  <si>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</si>
  <si>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</si>
  <si>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</si>
  <si>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</si>
  <si>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</si>
  <si>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</si>
  <si>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</si>
  <si>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</si>
  <si>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</si>
  <si>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</si>
  <si>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</si>
  <si>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</si>
  <si>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</si>
  <si>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</si>
  <si>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</si>
  <si>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</si>
  <si>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</si>
  <si>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</si>
  <si>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</si>
  <si>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</si>
  <si>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</si>
  <si>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</si>
  <si>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</si>
  <si>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</si>
  <si>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</si>
  <si>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</si>
  <si>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</si>
  <si>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</si>
  <si>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</si>
  <si>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</si>
  <si>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</si>
  <si>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</si>
  <si>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</si>
  <si>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</si>
  <si>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</si>
  <si>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</si>
  <si>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</si>
  <si>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</si>
  <si>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</si>
  <si>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</si>
  <si>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</si>
  <si>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</si>
  <si>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</si>
  <si>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</si>
  <si>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</si>
  <si>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</si>
  <si>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</si>
  <si>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</si>
  <si>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</si>
  <si>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</si>
  <si>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</si>
  <si>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</si>
  <si>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</si>
  <si>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</si>
  <si>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</si>
  <si>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</si>
  <si>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</si>
  <si>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</si>
  <si>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</si>
  <si>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</si>
  <si>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</si>
  <si>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</si>
  <si>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</si>
  <si>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</si>
  <si>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</si>
  <si>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</si>
  <si>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</si>
  <si>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</si>
  <si>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</si>
  <si>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</si>
  <si>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</si>
  <si>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</si>
  <si>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</si>
  <si>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</si>
  <si>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</si>
  <si>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</si>
  <si>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</si>
  <si>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</si>
  <si>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</si>
  <si>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</si>
  <si>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</si>
  <si>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</si>
  <si>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</si>
  <si>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</si>
  <si>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</si>
  <si>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</si>
  <si>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</si>
  <si>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</si>
  <si>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</si>
  <si>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</si>
  <si>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</si>
  <si>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</si>
  <si>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</si>
  <si>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</si>
  <si>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</si>
  <si>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</si>
  <si>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</si>
  <si>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</si>
  <si>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</si>
  <si>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</si>
  <si>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</si>
  <si>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</si>
  <si>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</si>
  <si>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</si>
  <si>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</si>
  <si>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</si>
  <si>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</si>
  <si>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</si>
  <si>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</si>
  <si>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</si>
  <si>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</si>
  <si>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</si>
  <si>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</si>
  <si>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</si>
  <si>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</si>
  <si>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</si>
  <si>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</si>
  <si>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</si>
  <si>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</si>
  <si>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</si>
  <si>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</si>
  <si>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</si>
  <si>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</si>
  <si>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</si>
  <si>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</si>
  <si>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</si>
  <si>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</si>
  <si>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</si>
  <si>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</si>
  <si>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</si>
  <si>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</si>
  <si>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</si>
  <si>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</si>
  <si>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</si>
  <si>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</si>
  <si>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</si>
  <si>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</si>
  <si>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</si>
  <si>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</si>
  <si>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</si>
  <si>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</si>
  <si>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</si>
  <si>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</si>
  <si>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</si>
  <si>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</si>
  <si>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</si>
  <si>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</si>
  <si>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</si>
  <si>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</si>
  <si>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</si>
  <si>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</si>
  <si>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</si>
  <si>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</si>
  <si>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</si>
  <si>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</si>
  <si>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</si>
  <si>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</si>
  <si>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</si>
  <si>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</si>
  <si>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</si>
  <si>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</si>
  <si>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</si>
  <si>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</si>
  <si>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</si>
  <si>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</si>
  <si>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</si>
  <si>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</si>
  <si>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</si>
  <si>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</si>
  <si>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</si>
  <si>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</si>
  <si>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</si>
  <si>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</si>
  <si>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</si>
  <si>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</si>
  <si>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</si>
  <si>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</si>
  <si>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</si>
  <si>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</si>
  <si>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</si>
  <si>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</si>
  <si>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</si>
  <si>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</si>
  <si>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</si>
  <si>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</si>
  <si>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</si>
  <si>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</si>
  <si>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</si>
  <si>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</si>
  <si>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</si>
  <si>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</si>
  <si>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</si>
  <si>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</si>
  <si>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</si>
  <si>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</si>
  <si>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</si>
  <si>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</si>
  <si>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</si>
  <si>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</si>
  <si>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</si>
  <si>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</si>
  <si>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</si>
  <si>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</si>
  <si>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</si>
  <si>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</si>
  <si>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</si>
  <si>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</si>
  <si>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</si>
  <si>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</si>
  <si>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</si>
  <si>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</si>
  <si>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</si>
  <si>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</si>
  <si>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</si>
  <si>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</si>
  <si>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</si>
  <si>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</si>
  <si>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</si>
  <si>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</si>
  <si>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</si>
  <si>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</si>
  <si>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</si>
  <si>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</si>
  <si>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</si>
  <si>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</si>
  <si>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</si>
  <si>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</si>
  <si>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</si>
  <si>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</si>
  <si>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</si>
  <si>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</si>
  <si>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</si>
  <si>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</si>
  <si>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</si>
  <si>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</si>
  <si>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</si>
  <si>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</si>
  <si>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</si>
  <si>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</si>
  <si>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</si>
  <si>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</si>
  <si>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</si>
  <si>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</si>
  <si>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</si>
  <si>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</si>
  <si>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</si>
  <si>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</si>
  <si>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</si>
  <si>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</si>
  <si>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</si>
  <si>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</si>
  <si>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</si>
  <si>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</si>
  <si>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</si>
  <si>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</si>
  <si>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</si>
  <si>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</si>
  <si>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</si>
  <si>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</si>
  <si>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</si>
  <si>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</si>
  <si>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</si>
  <si>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</si>
  <si>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</si>
  <si>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</si>
  <si>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</si>
  <si>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</si>
  <si>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</si>
  <si>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</si>
  <si>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</si>
  <si>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</si>
  <si>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</si>
  <si>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</si>
  <si>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</si>
  <si>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</si>
  <si>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</si>
  <si>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</si>
  <si>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</si>
  <si>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</si>
  <si>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</si>
  <si>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</si>
  <si>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</si>
  <si>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</si>
  <si>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</si>
  <si>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</si>
  <si>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</si>
  <si>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</si>
  <si>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</si>
  <si>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</si>
  <si>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</si>
  <si>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</si>
  <si>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</si>
  <si>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</si>
  <si>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</si>
  <si>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</si>
  <si>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</si>
  <si>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</si>
  <si>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</si>
  <si>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</si>
  <si>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</si>
  <si>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</si>
  <si>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</si>
  <si>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</si>
  <si>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</si>
  <si>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</si>
  <si>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</si>
  <si>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</si>
  <si>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</si>
  <si>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</si>
  <si>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</si>
  <si>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</si>
  <si>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</si>
  <si>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</si>
  <si>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</si>
  <si>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</si>
  <si>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</si>
  <si>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</si>
  <si>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</si>
  <si>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</si>
  <si>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</si>
  <si>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</si>
  <si>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</si>
  <si>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</si>
  <si>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</si>
  <si>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</si>
  <si>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</si>
  <si>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</si>
  <si>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</si>
  <si>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</si>
  <si>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</si>
  <si>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</si>
  <si>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</si>
  <si>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</si>
  <si>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</si>
  <si>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</si>
  <si>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</si>
  <si>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</si>
  <si>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</si>
  <si>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</si>
  <si>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</si>
  <si>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</si>
  <si>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</si>
  <si>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</si>
  <si>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</si>
  <si>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</si>
  <si>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</si>
  <si>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</si>
  <si>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</si>
  <si>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</si>
  <si>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</si>
  <si>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</si>
  <si>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</si>
  <si>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</si>
  <si>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</si>
  <si>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</si>
  <si>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</si>
  <si>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</si>
  <si>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</si>
  <si>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</si>
  <si>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</si>
  <si>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</si>
  <si>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</si>
  <si>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</si>
  <si>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</si>
  <si>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</si>
  <si>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</si>
  <si>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</si>
  <si>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</si>
  <si>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</si>
  <si>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</si>
  <si>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</si>
  <si>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</si>
  <si>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</si>
  <si>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</si>
  <si>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</si>
  <si>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</si>
  <si>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</si>
  <si>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</si>
  <si>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</si>
  <si>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</si>
  <si>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</si>
  <si>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</si>
  <si>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</si>
  <si>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</si>
  <si>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</si>
  <si>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</si>
  <si>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</si>
  <si>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</si>
  <si>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</si>
  <si>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</si>
  <si>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</si>
  <si>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</si>
  <si>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</si>
  <si>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</si>
  <si>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</si>
  <si>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</si>
  <si>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</si>
  <si>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</si>
  <si>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</si>
  <si>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</si>
  <si>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</si>
  <si>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</si>
  <si>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</si>
  <si>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</si>
  <si>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</si>
  <si>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</si>
  <si>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</si>
  <si>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</si>
  <si>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</si>
  <si>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</si>
  <si>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</si>
  <si>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</si>
  <si>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</si>
  <si>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</si>
  <si>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</si>
  <si>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</si>
  <si>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</si>
  <si>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</si>
  <si>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</si>
  <si>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</si>
  <si>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</si>
  <si>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</si>
  <si>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</si>
  <si>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</si>
  <si>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</si>
  <si>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</si>
  <si>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</si>
  <si>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</si>
  <si>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</si>
  <si>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</si>
  <si>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</si>
  <si>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</si>
  <si>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</si>
  <si>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</si>
  <si>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</si>
  <si>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</si>
  <si>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</si>
  <si>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</si>
  <si>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</si>
  <si>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</si>
  <si>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</si>
  <si>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</si>
  <si>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</si>
  <si>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</si>
  <si>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</si>
  <si>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</si>
  <si>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</si>
  <si>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</si>
  <si>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</si>
  <si>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</si>
  <si>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</si>
  <si>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</si>
  <si>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</si>
  <si>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</si>
  <si>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</si>
  <si>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</si>
  <si>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</si>
  <si>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</si>
  <si>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</si>
  <si>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</si>
  <si>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</si>
  <si>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</si>
  <si>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</si>
  <si>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</si>
  <si>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</si>
  <si>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</si>
  <si>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</si>
  <si>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</si>
  <si>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</si>
  <si>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</si>
  <si>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</si>
  <si>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</si>
  <si>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</si>
  <si>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</si>
  <si>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</si>
  <si>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</si>
  <si>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</si>
  <si>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</si>
  <si>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</si>
  <si>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</si>
  <si>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</si>
  <si>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</si>
  <si>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</si>
  <si>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</si>
  <si>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</si>
  <si>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</si>
  <si>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</si>
  <si>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</si>
  <si>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</si>
  <si>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</si>
  <si>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</si>
  <si>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</si>
  <si>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</si>
  <si>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</si>
  <si>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</si>
  <si>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</si>
  <si>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</si>
  <si>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</si>
  <si>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</si>
  <si>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</si>
  <si>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</si>
  <si>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</si>
  <si>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</si>
  <si>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</si>
  <si>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</si>
  <si>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</si>
  <si>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</si>
  <si>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</si>
  <si>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</si>
  <si>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</si>
  <si>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</si>
  <si>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</si>
  <si>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</si>
  <si>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</si>
  <si>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</si>
  <si>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</si>
  <si>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</si>
  <si>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</si>
  <si>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</si>
  <si>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</si>
  <si>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</si>
  <si>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</si>
  <si>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</si>
  <si>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</si>
  <si>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</si>
  <si>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</si>
  <si>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</si>
  <si>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</si>
  <si>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</si>
  <si>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</si>
  <si>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</si>
  <si>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</si>
  <si>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</si>
  <si>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</si>
  <si>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</si>
  <si>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</si>
  <si>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</si>
  <si>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</si>
  <si>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</si>
  <si>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</si>
  <si>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</si>
  <si>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</si>
  <si>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</si>
  <si>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</si>
  <si>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</si>
  <si>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</si>
  <si>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</si>
  <si>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</si>
  <si>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</si>
  <si>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</si>
  <si>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</si>
  <si>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</si>
  <si>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</si>
  <si>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</si>
  <si>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</si>
  <si>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</si>
  <si>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</si>
  <si>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</si>
  <si>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</si>
  <si>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</si>
  <si>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</si>
  <si>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</si>
  <si>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</si>
  <si>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</si>
  <si>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</si>
  <si>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</si>
  <si>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</si>
  <si>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</si>
  <si>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</si>
  <si>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</si>
  <si>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</si>
  <si>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</si>
  <si>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</si>
  <si>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</si>
  <si>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</si>
  <si>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</si>
  <si>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</si>
  <si>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</si>
  <si>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</si>
  <si>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</si>
  <si>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</si>
  <si>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</si>
  <si>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</si>
  <si>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</si>
  <si>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</si>
  <si>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</si>
  <si>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</si>
  <si>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</si>
  <si>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</si>
  <si>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</si>
  <si>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</si>
  <si>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</si>
  <si>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</si>
  <si>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</si>
  <si>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</si>
  <si>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</si>
  <si>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</si>
  <si>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</si>
  <si>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</si>
  <si>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</si>
  <si>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</si>
  <si>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</si>
  <si>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</si>
  <si>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</si>
  <si>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</si>
  <si>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</si>
  <si>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</si>
  <si>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</si>
  <si>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</si>
  <si>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</si>
  <si>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</si>
  <si>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</si>
  <si>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</si>
  <si>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</si>
  <si>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</si>
  <si>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</si>
  <si>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</si>
  <si>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</si>
  <si>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</si>
  <si>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</si>
  <si>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</si>
  <si>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</si>
  <si>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</si>
  <si>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</si>
  <si>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</si>
  <si>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</si>
  <si>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</si>
  <si>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</si>
  <si>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</si>
  <si>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</si>
  <si>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</si>
  <si>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</si>
  <si>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</si>
  <si>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</si>
  <si>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</si>
  <si>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</si>
  <si>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</si>
  <si>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</si>
  <si>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</si>
  <si>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</si>
  <si>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</si>
  <si>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</si>
  <si>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</si>
  <si>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</si>
  <si>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</si>
  <si>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</si>
  <si>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</si>
  <si>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</si>
  <si>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</si>
  <si>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</si>
  <si>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</si>
  <si>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</si>
  <si>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</si>
  <si>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</si>
  <si>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</si>
  <si>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</si>
  <si>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</si>
  <si>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</si>
  <si>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</si>
  <si>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</si>
  <si>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</si>
  <si>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</si>
  <si>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</si>
  <si>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</si>
  <si>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</si>
  <si>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</si>
  <si>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</si>
  <si>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</si>
  <si>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</si>
  <si>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</si>
  <si>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</si>
  <si>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</si>
  <si>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</si>
  <si>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</si>
  <si>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</si>
  <si>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</si>
  <si>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</si>
  <si>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</si>
  <si>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</si>
  <si>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</si>
  <si>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</si>
  <si>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</si>
  <si>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</si>
  <si>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</si>
  <si>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</si>
  <si>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</si>
  <si>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</si>
  <si>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</si>
  <si>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</si>
  <si>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</si>
  <si>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</si>
  <si>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</si>
  <si>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</si>
  <si>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</si>
  <si>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</si>
  <si>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</si>
  <si>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</si>
  <si>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</si>
  <si>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</si>
  <si>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</si>
  <si>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</si>
  <si>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</si>
  <si>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</si>
  <si>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</si>
  <si>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</si>
  <si>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</si>
  <si>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</si>
  <si>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</si>
  <si>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</si>
  <si>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</si>
  <si>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</si>
  <si>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</si>
  <si>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</si>
  <si>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</si>
  <si>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</si>
  <si>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</si>
  <si>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</si>
  <si>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</si>
  <si>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</si>
  <si>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</si>
  <si>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</si>
  <si>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</si>
  <si>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</si>
  <si>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</si>
  <si>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</si>
  <si>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</si>
  <si>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</si>
  <si>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</si>
  <si>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</si>
  <si>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</si>
  <si>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</si>
  <si>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</si>
  <si>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</si>
  <si>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</si>
  <si>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</si>
  <si>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</si>
  <si>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</si>
  <si>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</si>
  <si>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</si>
  <si>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</si>
  <si>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</si>
  <si>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</si>
  <si>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</si>
  <si>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</si>
  <si>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</si>
  <si>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</si>
  <si>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</si>
  <si>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</si>
  <si>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</si>
  <si>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</si>
  <si>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</si>
  <si>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</si>
  <si>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</si>
  <si>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</si>
  <si>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</si>
  <si>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</si>
  <si>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</si>
  <si>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</si>
  <si>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</si>
  <si>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</si>
  <si>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</si>
  <si>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</si>
  <si>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</si>
  <si>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</si>
  <si>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</si>
  <si>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</si>
  <si>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</si>
  <si>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</si>
  <si>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</si>
  <si>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</si>
  <si>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</si>
  <si>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</si>
  <si>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</si>
  <si>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</si>
  <si>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</si>
  <si>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</si>
  <si>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</si>
  <si>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</si>
  <si>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</si>
  <si>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</si>
  <si>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</si>
  <si>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</si>
  <si>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</si>
  <si>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</si>
  <si>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</si>
  <si>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</si>
  <si>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</si>
  <si>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</si>
  <si>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</si>
  <si>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</si>
  <si>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</si>
  <si>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</si>
  <si>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</si>
  <si>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</si>
  <si>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</si>
  <si>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</si>
  <si>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</si>
  <si>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</si>
  <si>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</si>
  <si>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</si>
  <si>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</si>
  <si>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</si>
  <si>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</si>
  <si>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</si>
  <si>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</si>
  <si>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</si>
  <si>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</si>
  <si>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</si>
  <si>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</si>
  <si>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</si>
  <si>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</si>
  <si>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</si>
  <si>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</si>
  <si>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</si>
  <si>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</si>
  <si>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</si>
  <si>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</si>
  <si>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</si>
  <si>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</si>
  <si>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</si>
  <si>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</si>
  <si>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</si>
  <si>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</si>
  <si>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</si>
  <si>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</si>
  <si>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</si>
  <si>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</si>
  <si>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</si>
  <si>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</si>
  <si>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</si>
  <si>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</si>
  <si>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</si>
  <si>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</si>
  <si>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</si>
  <si>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</si>
  <si>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</si>
  <si>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</si>
  <si>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</si>
  <si>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</si>
  <si>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</si>
  <si>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</si>
  <si>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</si>
  <si>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</si>
  <si>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</si>
  <si>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</si>
  <si>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</si>
  <si>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</si>
  <si>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</si>
  <si>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</si>
  <si>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</si>
  <si>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</si>
  <si>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</si>
  <si>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</si>
  <si>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</si>
  <si>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</si>
  <si>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</si>
  <si>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</si>
  <si>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</si>
  <si>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</si>
  <si>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</si>
  <si>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</si>
  <si>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</si>
  <si>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</si>
  <si>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</si>
  <si>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</si>
  <si>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</si>
  <si>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</si>
  <si>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</si>
  <si>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</si>
  <si>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</si>
  <si>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</si>
  <si>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</si>
  <si>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</si>
  <si>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</si>
  <si>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</si>
  <si>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</si>
  <si>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</si>
  <si>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</si>
  <si>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</si>
  <si>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</si>
  <si>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</si>
  <si>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</si>
  <si>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</si>
  <si>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</si>
  <si>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</si>
  <si>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</si>
  <si>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</si>
  <si>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</si>
  <si>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</si>
  <si>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</si>
  <si>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</si>
  <si>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</si>
  <si>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</si>
  <si>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</si>
  <si>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</si>
  <si>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</si>
  <si>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</si>
  <si>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</si>
  <si>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</si>
  <si>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</si>
  <si>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</si>
  <si>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</si>
  <si>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</si>
  <si>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</si>
  <si>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</si>
  <si>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</si>
  <si>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</si>
  <si>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</si>
  <si>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</si>
  <si>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</si>
  <si>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</si>
  <si>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</si>
  <si>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</si>
  <si>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</si>
  <si>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</si>
  <si>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</si>
  <si>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</si>
  <si>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</si>
  <si>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</si>
  <si>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</si>
  <si>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</si>
  <si>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</si>
  <si>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</si>
  <si>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</si>
  <si>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</si>
  <si>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</si>
  <si>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</si>
  <si>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</si>
  <si>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</si>
  <si>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</si>
  <si>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</si>
  <si>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</si>
  <si>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</si>
  <si>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</si>
  <si>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</si>
  <si>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</si>
  <si>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</si>
  <si>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</si>
  <si>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</si>
  <si>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</si>
  <si>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</si>
  <si>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</si>
  <si>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</si>
  <si>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</si>
  <si>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</si>
  <si>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</si>
  <si>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</si>
  <si>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</si>
  <si>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</si>
  <si>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</si>
  <si>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</si>
  <si>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</si>
  <si>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</si>
  <si>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</si>
  <si>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</si>
  <si>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</si>
  <si>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</si>
  <si>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</si>
  <si>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</si>
  <si>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</si>
  <si>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</si>
  <si>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</si>
  <si>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</si>
  <si>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</si>
  <si>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</si>
  <si>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</si>
  <si>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</si>
  <si>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</si>
  <si>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</si>
  <si>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</si>
  <si>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</si>
  <si>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</si>
  <si>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</si>
  <si>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</si>
  <si>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</si>
  <si>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</si>
  <si>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</si>
  <si>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</si>
  <si>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</si>
  <si>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</si>
  <si>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</si>
  <si>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</si>
  <si>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</si>
  <si>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</si>
  <si>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</si>
  <si>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</si>
  <si>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</si>
  <si>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</si>
  <si>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</si>
  <si>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</si>
  <si>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</si>
  <si>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</si>
  <si>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</si>
  <si>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</si>
  <si>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</si>
  <si>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</si>
  <si>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</si>
  <si>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</si>
  <si>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</si>
  <si>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</si>
  <si>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</si>
  <si>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</si>
  <si>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</si>
  <si>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</si>
  <si>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</si>
  <si>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</si>
  <si>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</si>
  <si>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</si>
  <si>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</si>
  <si>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</si>
  <si>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</si>
  <si>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</si>
  <si>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</si>
  <si>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</si>
  <si>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</si>
  <si>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</si>
  <si>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</si>
  <si>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</si>
  <si>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</si>
  <si>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</si>
  <si>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</si>
  <si>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</si>
  <si>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</si>
  <si>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</si>
  <si>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</si>
  <si>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</si>
  <si>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</si>
  <si>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</si>
  <si>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</si>
  <si>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</si>
  <si>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</si>
  <si>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</si>
  <si>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</si>
  <si>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</si>
  <si>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</si>
  <si>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</si>
  <si>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</si>
  <si>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</si>
  <si>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</si>
  <si>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</si>
  <si>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</si>
  <si>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</si>
  <si>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</si>
  <si>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</si>
  <si>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</si>
  <si>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</si>
  <si>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</si>
  <si>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</si>
  <si>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</si>
  <si>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</si>
  <si>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</si>
  <si>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</si>
  <si>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</si>
  <si>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</si>
  <si>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</si>
  <si>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</si>
  <si>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</si>
  <si>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</si>
  <si>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</si>
  <si>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</si>
  <si>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</si>
  <si>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</si>
  <si>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</si>
  <si>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</si>
  <si>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</si>
  <si>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</si>
  <si>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</si>
  <si>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</si>
  <si>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</si>
  <si>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</si>
  <si>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</si>
  <si>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</si>
  <si>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</si>
  <si>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</si>
  <si>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</si>
  <si>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</si>
  <si>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</si>
  <si>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</si>
  <si>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</si>
  <si>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</si>
  <si>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</si>
  <si>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</si>
  <si>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</si>
  <si>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</si>
  <si>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</si>
  <si>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</si>
  <si>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</si>
  <si>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</si>
  <si>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</si>
  <si>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</si>
  <si>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</si>
  <si>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</si>
  <si>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</si>
  <si>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</si>
  <si>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</si>
  <si>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</si>
  <si>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</si>
  <si>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</si>
  <si>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</si>
  <si>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</si>
  <si>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</si>
  <si>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</si>
  <si>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</si>
  <si>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</si>
  <si>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</si>
  <si>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</si>
  <si>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</si>
  <si>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</si>
  <si>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</si>
  <si>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</si>
  <si>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</si>
  <si>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</si>
  <si>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</si>
  <si>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</si>
  <si>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</si>
  <si>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</si>
  <si>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</si>
  <si>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</si>
  <si>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</si>
  <si>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</si>
  <si>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</si>
  <si>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</si>
  <si>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</si>
  <si>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</si>
  <si>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</si>
  <si>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</si>
  <si>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</si>
  <si>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</si>
  <si>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</si>
  <si>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</si>
  <si>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</si>
  <si>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</si>
  <si>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</si>
  <si>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</si>
  <si>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</si>
  <si>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</si>
  <si>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</si>
  <si>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</si>
  <si>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</si>
  <si>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</si>
  <si>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</si>
  <si>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</si>
  <si>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</si>
  <si>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</si>
  <si>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</si>
  <si>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</si>
  <si>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</si>
  <si>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</si>
  <si>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</si>
  <si>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</si>
  <si>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</si>
  <si>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</si>
  <si>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</si>
  <si>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</si>
  <si>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</si>
  <si>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</si>
  <si>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</si>
  <si>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</si>
  <si>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</si>
  <si>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</si>
  <si>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</si>
  <si>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</si>
  <si>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</si>
  <si>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</si>
  <si>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</si>
  <si>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</si>
  <si>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</si>
  <si>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</si>
  <si>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</si>
  <si>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</si>
  <si>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</si>
  <si>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</si>
  <si>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</si>
  <si>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</si>
  <si>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</si>
  <si>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</si>
  <si>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</si>
  <si>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</si>
  <si>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</si>
  <si>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</si>
  <si>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</si>
  <si>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</si>
  <si>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</si>
  <si>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</si>
  <si>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</si>
  <si>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</si>
  <si>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</si>
  <si>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</si>
  <si>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</si>
  <si>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</si>
  <si>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</si>
  <si>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</si>
  <si>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</si>
  <si>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</si>
  <si>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</si>
  <si>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</si>
  <si>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</si>
  <si>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</si>
  <si>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</si>
  <si>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</si>
  <si>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</si>
  <si>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</si>
  <si>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</si>
  <si>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</si>
  <si>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</si>
  <si>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</si>
  <si>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</si>
  <si>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</si>
  <si>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</si>
  <si>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</si>
  <si>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</si>
  <si>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</si>
  <si>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</si>
  <si>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</si>
  <si>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</si>
  <si>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</si>
  <si>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</si>
  <si>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</si>
  <si>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</si>
  <si>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</si>
  <si>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</si>
  <si>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</si>
  <si>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</si>
  <si>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</si>
  <si>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</si>
  <si>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</si>
  <si>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</si>
  <si>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</si>
  <si>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</si>
  <si>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</si>
  <si>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</si>
  <si>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</si>
  <si>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</si>
  <si>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</si>
  <si>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</si>
  <si>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</si>
  <si>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</si>
  <si>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</si>
  <si>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</si>
  <si>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</si>
  <si>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</si>
  <si>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</si>
  <si>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</si>
  <si>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</si>
  <si>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</si>
  <si>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</si>
  <si>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</si>
  <si>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</si>
  <si>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</si>
  <si>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</si>
  <si>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</si>
  <si>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</si>
  <si>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</si>
  <si>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</si>
  <si>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</si>
  <si>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</si>
  <si>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</si>
  <si>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</si>
  <si>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</si>
  <si>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</si>
  <si>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</si>
  <si>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</si>
  <si>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</si>
  <si>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</si>
  <si>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</si>
  <si>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</si>
  <si>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</si>
  <si>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</si>
  <si>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</si>
  <si>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</si>
  <si>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</si>
  <si>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</si>
  <si>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</si>
  <si>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</si>
  <si>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</si>
  <si>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</si>
  <si>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</si>
  <si>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</si>
  <si>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</si>
  <si>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</si>
  <si>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</si>
  <si>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</si>
  <si>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</si>
  <si>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</si>
  <si>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</si>
  <si>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</si>
  <si>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</si>
  <si>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</si>
  <si>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</si>
  <si>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</si>
  <si>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</si>
  <si>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</si>
  <si>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</si>
  <si>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</si>
  <si>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</si>
  <si>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</si>
  <si>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</si>
  <si>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</si>
  <si>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</si>
  <si>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</si>
  <si>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</si>
  <si>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</si>
  <si>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</si>
  <si>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</si>
  <si>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</si>
  <si>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</si>
  <si>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</si>
  <si>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</si>
  <si>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</si>
  <si>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</si>
  <si>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</si>
  <si>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</si>
  <si>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</si>
  <si>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</si>
  <si>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</si>
  <si>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</si>
  <si>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</si>
  <si>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</si>
  <si>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</si>
  <si>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</si>
  <si>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</si>
  <si>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</si>
  <si>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</si>
  <si>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</si>
  <si>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</si>
  <si>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</si>
  <si>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</si>
  <si>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</si>
  <si>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</si>
  <si>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</si>
  <si>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</si>
  <si>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</si>
  <si>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</si>
  <si>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</si>
  <si>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</si>
  <si>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</si>
  <si>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</si>
  <si>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</si>
  <si>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</si>
  <si>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</si>
  <si>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</si>
  <si>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</si>
  <si>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</si>
  <si>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</si>
  <si>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</si>
  <si>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</si>
  <si>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</si>
  <si>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</si>
  <si>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</si>
  <si>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</si>
  <si>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</si>
  <si>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</si>
  <si>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</si>
  <si>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</si>
  <si>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</si>
  <si>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</si>
  <si>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</si>
  <si>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</si>
  <si>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</si>
  <si>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</si>
  <si>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</si>
  <si>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</si>
  <si>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</si>
  <si>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</si>
  <si>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</si>
  <si>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</si>
  <si>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</si>
  <si>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</si>
  <si>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</si>
  <si>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</si>
  <si>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</si>
  <si>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</si>
  <si>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</si>
  <si>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</si>
  <si>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</si>
  <si>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</si>
  <si>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</si>
  <si>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</si>
  <si>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</si>
  <si>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</si>
  <si>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</si>
  <si>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</si>
  <si>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</si>
  <si>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</si>
  <si>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</si>
  <si>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</si>
  <si>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</si>
  <si>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</si>
  <si>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</si>
  <si>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</si>
  <si>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</si>
  <si>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</si>
  <si>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</si>
  <si>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</si>
  <si>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</si>
  <si>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</si>
  <si>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</si>
  <si>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</si>
  <si>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</si>
  <si>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</si>
  <si>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</si>
  <si>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</si>
  <si>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</si>
  <si>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</si>
  <si>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</si>
  <si>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</si>
  <si>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</si>
  <si>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</si>
  <si>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</si>
  <si>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</si>
  <si>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</si>
  <si>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</si>
  <si>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</si>
  <si>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</si>
  <si>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</si>
  <si>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</si>
  <si>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</si>
  <si>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</si>
  <si>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</si>
  <si>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</si>
  <si>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</si>
  <si>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</si>
  <si>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</si>
  <si>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</si>
  <si>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</si>
  <si>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</si>
  <si>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</si>
  <si>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</si>
  <si>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</si>
  <si>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</si>
  <si>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</si>
  <si>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</si>
  <si>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</si>
  <si>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</si>
  <si>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</si>
  <si>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</si>
  <si>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</si>
  <si>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</si>
  <si>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</si>
  <si>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</si>
  <si>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</si>
  <si>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</si>
  <si>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</si>
  <si>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</si>
  <si>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</si>
  <si>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</si>
  <si>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</si>
  <si>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</si>
  <si>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</si>
  <si>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</si>
  <si>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</si>
  <si>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</si>
  <si>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</si>
  <si>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</si>
  <si>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</si>
  <si>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</si>
  <si>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</si>
  <si>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</si>
  <si>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</si>
  <si>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</si>
  <si>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</si>
  <si>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</si>
  <si>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</si>
  <si>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</si>
  <si>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</si>
  <si>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</si>
  <si>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</si>
  <si>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</si>
  <si>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</si>
  <si>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</si>
  <si>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</si>
  <si>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</si>
  <si>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</si>
  <si>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</si>
  <si>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</si>
  <si>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</si>
  <si>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</si>
  <si>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</si>
  <si>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</si>
  <si>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</si>
  <si>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</si>
  <si>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</si>
  <si>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</si>
  <si>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</si>
  <si>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</si>
  <si>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</si>
  <si>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</si>
  <si>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</si>
  <si>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</si>
  <si>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</si>
  <si>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</si>
  <si>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</si>
  <si>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</si>
  <si>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</si>
  <si>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</si>
  <si>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</si>
  <si>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</si>
  <si>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</si>
  <si>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</si>
  <si>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</si>
  <si>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</si>
  <si>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</si>
  <si>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</si>
  <si>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</si>
  <si>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</si>
  <si>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</si>
  <si>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</si>
  <si>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</si>
  <si>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</si>
  <si>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</si>
  <si>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</si>
  <si>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</si>
  <si>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</si>
  <si>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</si>
  <si>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</si>
  <si>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</si>
  <si>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</si>
  <si>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</si>
  <si>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</si>
  <si>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</si>
  <si>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</si>
  <si>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</si>
  <si>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</si>
  <si>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</si>
  <si>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</si>
  <si>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</si>
  <si>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</si>
  <si>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</si>
  <si>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</si>
  <si>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</si>
  <si>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</si>
  <si>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</si>
  <si>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</si>
  <si>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</si>
  <si>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</si>
  <si>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</si>
  <si>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</si>
  <si>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</si>
  <si>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</si>
  <si>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</si>
  <si>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</si>
  <si>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</si>
  <si>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</si>
  <si>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</si>
  <si>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</si>
  <si>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</si>
  <si>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</si>
  <si>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</si>
  <si>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</si>
  <si>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</si>
  <si>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</si>
  <si>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</si>
  <si>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</si>
  <si>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</si>
  <si>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</si>
  <si>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</si>
  <si>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</si>
  <si>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</si>
  <si>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</si>
  <si>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</si>
  <si>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</si>
  <si>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</si>
  <si>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</si>
  <si>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</si>
  <si>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</si>
  <si>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</si>
  <si>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</si>
  <si>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</si>
  <si>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</si>
  <si>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</si>
  <si>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</si>
  <si>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</si>
  <si>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</si>
  <si>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</si>
  <si>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</si>
  <si>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</si>
  <si>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</si>
  <si>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</si>
  <si>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</si>
  <si>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</si>
  <si>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</si>
  <si>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</si>
  <si>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</si>
  <si>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</si>
  <si>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</si>
  <si>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</si>
  <si>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</si>
  <si>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</si>
  <si>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</si>
  <si>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</si>
  <si>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</si>
  <si>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</si>
  <si>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</si>
  <si>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</si>
  <si>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</si>
  <si>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</si>
  <si>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</si>
  <si>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</si>
  <si>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</si>
  <si>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</si>
  <si>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</si>
  <si>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</si>
  <si>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</si>
  <si>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</si>
  <si>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</si>
  <si>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</si>
  <si>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</si>
  <si>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</si>
  <si>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</si>
  <si>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</si>
  <si>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</si>
  <si>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</si>
  <si>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</si>
  <si>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</si>
  <si>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</si>
  <si>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</si>
  <si>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</si>
  <si>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</si>
  <si>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</si>
  <si>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</si>
  <si>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</si>
  <si>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</si>
  <si>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</si>
  <si>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</si>
  <si>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</si>
  <si>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</si>
  <si>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</si>
  <si>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</si>
  <si>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</si>
  <si>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</si>
  <si>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</si>
  <si>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</si>
  <si>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</si>
  <si>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</si>
  <si>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</si>
  <si>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</si>
  <si>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</si>
  <si>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</si>
  <si>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</si>
  <si>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</si>
  <si>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</si>
  <si>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</si>
  <si>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</si>
  <si>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</si>
  <si>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</si>
  <si>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</si>
  <si>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</si>
  <si>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</si>
  <si>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</si>
  <si>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</si>
  <si>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</si>
  <si>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</si>
  <si>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</si>
  <si>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</si>
  <si>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</si>
  <si>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</si>
  <si>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</si>
  <si>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</si>
  <si>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</si>
  <si>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</si>
  <si>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</si>
  <si>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</si>
  <si>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</si>
  <si>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</si>
  <si>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</si>
  <si>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</si>
  <si>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</si>
  <si>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</si>
  <si>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</si>
  <si>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</si>
  <si>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</si>
  <si>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</si>
  <si>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</si>
  <si>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</si>
  <si>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</si>
  <si>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</si>
  <si>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</si>
  <si>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</si>
  <si>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</si>
  <si>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</si>
  <si>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</si>
  <si>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</si>
  <si>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</si>
  <si>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</si>
  <si>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</si>
  <si>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</si>
  <si>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</si>
  <si>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</si>
  <si>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</si>
  <si>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</si>
  <si>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</si>
  <si>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</si>
  <si>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</si>
  <si>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</si>
  <si>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</si>
  <si>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</si>
  <si>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</si>
  <si>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</si>
  <si>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</si>
  <si>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</si>
  <si>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</si>
  <si>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</si>
  <si>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</si>
  <si>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</si>
  <si>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</si>
  <si>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</si>
  <si>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</si>
  <si>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</si>
  <si>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</si>
  <si>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</si>
  <si>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</si>
  <si>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</si>
  <si>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</si>
  <si>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</si>
  <si>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</si>
  <si>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</si>
  <si>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</si>
  <si>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</si>
  <si>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</si>
  <si>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</si>
  <si>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</si>
  <si>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</si>
  <si>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</si>
  <si>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</si>
  <si>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</si>
  <si>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</si>
  <si>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</si>
  <si>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</si>
  <si>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</si>
  <si>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</si>
  <si>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</si>
  <si>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</si>
  <si>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</si>
  <si>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</si>
  <si>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</si>
  <si>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</si>
  <si>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</si>
  <si>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</si>
  <si>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</si>
  <si>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</si>
  <si>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</si>
  <si>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</si>
  <si>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</si>
  <si>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</si>
  <si>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</si>
  <si>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</si>
  <si>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</si>
  <si>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</si>
  <si>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</si>
  <si>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</si>
  <si>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</si>
  <si>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</si>
  <si>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</si>
  <si>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</si>
  <si>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</si>
  <si>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</si>
  <si>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</si>
  <si>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</si>
  <si>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</si>
  <si>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</si>
  <si>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</si>
  <si>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</si>
  <si>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</si>
  <si>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</si>
  <si>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</si>
  <si>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</si>
  <si>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</si>
  <si>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</si>
  <si>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</si>
  <si>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</si>
  <si>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</si>
  <si>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</si>
  <si>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</si>
  <si>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</si>
  <si>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</si>
  <si>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</si>
  <si>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</si>
  <si>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</si>
  <si>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</si>
  <si>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</si>
  <si>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</si>
  <si>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</si>
  <si>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</si>
  <si>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</si>
  <si>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</si>
  <si>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</si>
  <si>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</si>
  <si>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</si>
  <si>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</si>
  <si>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</si>
  <si>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</si>
  <si>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</si>
  <si>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</si>
  <si>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</si>
  <si>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</si>
  <si>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</si>
  <si>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</si>
  <si>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</si>
  <si>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</si>
  <si>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</si>
  <si>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</si>
  <si>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</si>
  <si>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</si>
  <si>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</si>
  <si>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</si>
  <si>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</si>
  <si>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</si>
  <si>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</si>
  <si>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</si>
  <si>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</si>
  <si>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</si>
  <si>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</si>
  <si>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</si>
  <si>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</si>
  <si>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</si>
  <si>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</si>
  <si>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</si>
  <si>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</si>
  <si>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</si>
  <si>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</si>
  <si>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</si>
  <si>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</si>
  <si>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</si>
  <si>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</si>
  <si>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</si>
  <si>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</si>
  <si>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</si>
  <si>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</si>
  <si>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</si>
  <si>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</si>
  <si>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</si>
  <si>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</si>
  <si>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</si>
  <si>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</si>
  <si>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</si>
  <si>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</si>
  <si>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</si>
  <si>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</si>
  <si>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</si>
  <si>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</si>
  <si>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</si>
  <si>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</si>
  <si>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</si>
  <si>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</si>
  <si>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</si>
  <si>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</si>
  <si>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</si>
  <si>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</si>
  <si>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</si>
  <si>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</si>
  <si>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</si>
  <si>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</si>
  <si>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</si>
  <si>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</si>
  <si>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</si>
  <si>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</si>
  <si>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</si>
  <si>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</si>
  <si>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</si>
  <si>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</si>
  <si>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</si>
  <si>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</si>
  <si>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</si>
  <si>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</si>
  <si>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</si>
  <si>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</si>
  <si>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</si>
  <si>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</si>
  <si>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</si>
  <si>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</si>
  <si>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</si>
  <si>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</si>
  <si>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</si>
  <si>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</si>
  <si>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</si>
  <si>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</si>
  <si>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</si>
  <si>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</si>
  <si>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</si>
  <si>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</si>
  <si>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</si>
  <si>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</si>
  <si>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</si>
  <si>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</si>
  <si>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</si>
  <si>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</si>
  <si>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</si>
  <si>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</si>
  <si>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</si>
  <si>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</si>
  <si>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</si>
  <si>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</si>
  <si>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</si>
  <si>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</si>
  <si>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</si>
  <si>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</si>
  <si>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</si>
  <si>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</si>
  <si>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</si>
  <si>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</si>
  <si>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</si>
  <si>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</si>
  <si>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</si>
  <si>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</si>
  <si>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</si>
  <si>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</si>
  <si>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</si>
  <si>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</si>
  <si>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</si>
  <si>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</si>
  <si>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</si>
  <si>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</si>
  <si>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</si>
  <si>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</si>
  <si>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</si>
  <si>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</si>
  <si>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</si>
  <si>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</si>
  <si>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</si>
  <si>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</si>
  <si>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</si>
  <si>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</si>
  <si>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</si>
  <si>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</si>
  <si>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</si>
  <si>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</si>
  <si>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</si>
  <si>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</si>
  <si>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</si>
  <si>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</si>
  <si>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</si>
  <si>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</si>
  <si>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</si>
  <si>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</si>
  <si>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</si>
  <si>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</si>
  <si>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</si>
  <si>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</si>
  <si>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</si>
  <si>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</si>
  <si>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</si>
  <si>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</si>
  <si>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</si>
  <si>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</si>
  <si>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</si>
  <si>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</si>
  <si>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</si>
  <si>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</si>
  <si>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</si>
  <si>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</si>
  <si>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</si>
  <si>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</si>
  <si>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</si>
  <si>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</si>
  <si>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</si>
  <si>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</si>
  <si>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</si>
  <si>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</si>
  <si>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</si>
  <si>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</si>
  <si>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</si>
  <si>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</si>
  <si>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</si>
  <si>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</si>
  <si>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</si>
  <si>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</si>
  <si>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</si>
  <si>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</si>
  <si>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</si>
  <si>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</si>
  <si>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</si>
  <si>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</si>
  <si>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</si>
  <si>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</si>
  <si>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</si>
  <si>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</si>
  <si>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</si>
  <si>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</si>
  <si>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</si>
  <si>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</si>
  <si>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</si>
  <si>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</si>
  <si>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</si>
  <si>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</si>
  <si>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</si>
  <si>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</si>
  <si>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</si>
  <si>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</si>
  <si>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</si>
  <si>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</si>
  <si>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</si>
  <si>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</si>
  <si>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</si>
  <si>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</si>
  <si>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</si>
  <si>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</si>
  <si>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</si>
  <si>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</si>
  <si>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</si>
  <si>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</si>
  <si>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</si>
  <si>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</si>
  <si>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</si>
  <si>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</si>
  <si>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</si>
  <si>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</si>
  <si>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</si>
  <si>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</si>
  <si>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</si>
  <si>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</si>
  <si>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</si>
  <si>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</si>
  <si>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</si>
  <si>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</si>
  <si>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</si>
  <si>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</si>
  <si>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</si>
  <si>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</si>
  <si>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</si>
  <si>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</si>
  <si>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</si>
  <si>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</si>
  <si>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</si>
  <si>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</si>
  <si>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</si>
  <si>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</si>
  <si>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</si>
  <si>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</si>
  <si>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</si>
  <si>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</si>
  <si>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</si>
  <si>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</si>
  <si>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</si>
  <si>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</si>
  <si>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</si>
  <si>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</si>
  <si>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</si>
  <si>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</si>
  <si>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</si>
  <si>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</si>
  <si>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</si>
  <si>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</si>
  <si>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</si>
  <si>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</si>
  <si>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</si>
  <si>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</si>
  <si>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</si>
  <si>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</si>
  <si>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</si>
  <si>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</si>
  <si>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</si>
  <si>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</si>
  <si>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</si>
  <si>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</si>
  <si>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</si>
  <si>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</si>
  <si>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</si>
  <si>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</si>
  <si>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</si>
  <si>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</si>
  <si>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</si>
  <si>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</si>
  <si>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</si>
  <si>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</si>
  <si>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</si>
  <si>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</si>
  <si>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</si>
  <si>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</si>
  <si>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</si>
  <si>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</si>
  <si>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</si>
  <si>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</si>
  <si>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</si>
  <si>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</si>
  <si>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</si>
  <si>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</si>
  <si>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</si>
  <si>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</si>
  <si>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</si>
  <si>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</si>
  <si>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</si>
  <si>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</si>
  <si>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</si>
  <si>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</si>
  <si>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</si>
  <si>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</si>
  <si>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</si>
  <si>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</si>
  <si>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</si>
  <si>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</si>
  <si>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</si>
  <si>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</si>
  <si>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</si>
  <si>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</si>
  <si>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</si>
  <si>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</si>
  <si>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</si>
  <si>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</si>
  <si>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</si>
  <si>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</si>
  <si>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</si>
  <si>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</si>
  <si>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</si>
  <si>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</si>
  <si>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</si>
  <si>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</si>
  <si>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</si>
  <si>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</si>
  <si>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</si>
  <si>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</si>
  <si>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</si>
  <si>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</si>
  <si>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</si>
  <si>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</si>
  <si>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</si>
  <si>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</si>
  <si>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</si>
  <si>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</si>
  <si>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</si>
  <si>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</si>
  <si>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</si>
  <si>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</si>
  <si>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</si>
  <si>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</si>
  <si>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</si>
  <si>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</si>
  <si>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</si>
  <si>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</si>
  <si>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</si>
  <si>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</si>
  <si>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</si>
  <si>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</si>
  <si>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</si>
  <si>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</si>
  <si>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</si>
  <si>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</si>
  <si>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</si>
  <si>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</si>
  <si>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</si>
  <si>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</si>
  <si>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</si>
  <si>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</si>
  <si>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</si>
  <si>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</si>
  <si>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</si>
  <si>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</si>
  <si>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</si>
  <si>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</si>
  <si>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</si>
  <si>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</si>
  <si>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</si>
  <si>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</si>
  <si>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</si>
  <si>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</si>
  <si>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</si>
  <si>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</si>
  <si>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</si>
  <si>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</si>
  <si>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</si>
  <si>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</si>
  <si>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</si>
  <si>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</si>
  <si>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</si>
  <si>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</si>
  <si>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</si>
  <si>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</si>
  <si>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</si>
  <si>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</si>
  <si>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</si>
  <si>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</si>
  <si>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</si>
  <si>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</si>
  <si>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</si>
  <si>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</si>
  <si>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</si>
  <si>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</si>
  <si>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</si>
  <si>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</si>
  <si>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</si>
  <si>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</si>
  <si>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</si>
  <si>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</si>
  <si>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</si>
  <si>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</si>
  <si>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</si>
  <si>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</si>
  <si>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</si>
  <si>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</si>
  <si>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</si>
  <si>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</si>
  <si>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</si>
  <si>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</si>
  <si>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</si>
  <si>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</si>
  <si>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</si>
  <si>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</si>
  <si>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</si>
  <si>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</si>
  <si>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</si>
  <si>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</si>
  <si>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</si>
  <si>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</si>
  <si>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</si>
  <si>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</si>
  <si>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</si>
  <si>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</si>
  <si>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</si>
  <si>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</si>
  <si>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</si>
  <si>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</si>
  <si>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</si>
  <si>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</si>
  <si>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</si>
  <si>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</si>
  <si>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</si>
  <si>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</si>
  <si>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</si>
  <si>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</si>
  <si>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</si>
  <si>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</si>
  <si>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</si>
  <si>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</si>
  <si>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</si>
  <si>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</si>
  <si>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</si>
  <si>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</si>
  <si>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</si>
  <si>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</si>
  <si>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</si>
  <si>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</si>
  <si>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</si>
  <si>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</si>
  <si>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</si>
  <si>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</si>
  <si>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</si>
  <si>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</si>
  <si>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</si>
  <si>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</si>
  <si>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</si>
  <si>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</si>
  <si>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</si>
  <si>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</si>
  <si>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</si>
  <si>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</si>
  <si>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</si>
  <si>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</si>
  <si>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</si>
  <si>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</si>
  <si>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</si>
  <si>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</si>
  <si>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</si>
  <si>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</si>
  <si>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</si>
  <si>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</si>
  <si>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</si>
  <si>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</si>
  <si>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</si>
  <si>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</si>
  <si>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</si>
  <si>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</si>
  <si>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</si>
  <si>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</si>
  <si>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</si>
  <si>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</si>
  <si>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</si>
  <si>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</si>
  <si>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</si>
  <si>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</si>
  <si>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</si>
  <si>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</si>
  <si>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</si>
  <si>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</si>
  <si>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</si>
  <si>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</si>
  <si>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</si>
  <si>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</si>
  <si>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</si>
  <si>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</si>
  <si>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</si>
  <si>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</si>
  <si>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</si>
  <si>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</si>
  <si>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</si>
  <si>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</si>
  <si>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</si>
  <si>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</si>
  <si>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</si>
  <si>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</si>
  <si>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</si>
  <si>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</si>
  <si>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</si>
  <si>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</si>
  <si>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</si>
  <si>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</si>
  <si>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</si>
  <si>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</si>
  <si>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</si>
  <si>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</si>
  <si>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</si>
  <si>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</si>
  <si>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</si>
  <si>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</si>
  <si>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</si>
  <si>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</si>
  <si>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</si>
  <si>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</si>
  <si>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</si>
  <si>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</si>
  <si>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</si>
  <si>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</si>
  <si>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</si>
  <si>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</si>
  <si>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</si>
  <si>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</si>
  <si>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</si>
  <si>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</si>
  <si>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</si>
  <si>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</si>
  <si>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</si>
  <si>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</si>
  <si>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</si>
  <si>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</si>
  <si>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</si>
  <si>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</si>
  <si>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</si>
  <si>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</si>
  <si>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</si>
  <si>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</si>
  <si>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</si>
  <si>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</si>
  <si>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</si>
  <si>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</si>
  <si>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</si>
  <si>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</si>
  <si>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</si>
  <si>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</si>
  <si>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</si>
  <si>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</si>
  <si>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</si>
  <si>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</si>
  <si>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</si>
  <si>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</si>
  <si>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</si>
  <si>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</si>
  <si>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</si>
  <si>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</si>
  <si>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</si>
  <si>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</si>
  <si>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</si>
  <si>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</si>
  <si>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</si>
  <si>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</si>
  <si>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</si>
  <si>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</si>
  <si>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</si>
  <si>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</si>
  <si>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</si>
  <si>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</si>
  <si>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</si>
  <si>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</si>
  <si>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</si>
  <si>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</si>
  <si>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</si>
  <si>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</si>
  <si>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</si>
  <si>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</si>
  <si>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</si>
  <si>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</si>
  <si>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</si>
  <si>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</si>
  <si>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</si>
  <si>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</si>
  <si>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</si>
  <si>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</si>
  <si>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</si>
  <si>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</si>
  <si>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</si>
  <si>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</si>
  <si>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</si>
  <si>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</si>
  <si>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</si>
  <si>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</si>
  <si>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</si>
  <si>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</si>
  <si>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</si>
  <si>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</si>
  <si>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</si>
  <si>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</si>
  <si>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</si>
  <si>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</si>
  <si>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</si>
  <si>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</si>
  <si>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</si>
  <si>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</si>
  <si>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</si>
  <si>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</si>
  <si>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</si>
  <si>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</si>
  <si>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</si>
  <si>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</si>
  <si>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</si>
  <si>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</si>
  <si>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</si>
  <si>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</si>
  <si>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</si>
  <si>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</si>
  <si>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</si>
  <si>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</si>
  <si>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</si>
  <si>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</si>
  <si>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</si>
  <si>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</si>
  <si>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</si>
  <si>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</si>
  <si>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</si>
  <si>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</si>
  <si>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</si>
  <si>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</si>
  <si>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</si>
  <si>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</si>
  <si>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</si>
  <si>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</si>
  <si>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</si>
  <si>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</si>
  <si>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</si>
  <si>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</si>
  <si>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</si>
  <si>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</si>
  <si>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</si>
  <si>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</si>
  <si>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</si>
  <si>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</si>
  <si>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</si>
  <si>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</si>
  <si>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</si>
  <si>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</si>
  <si>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</si>
  <si>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</si>
  <si>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</si>
  <si>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</si>
  <si>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</si>
  <si>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</si>
  <si>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</si>
  <si>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</si>
  <si>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</si>
  <si>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</si>
  <si>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</si>
  <si>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</si>
  <si>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</si>
  <si>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</si>
  <si>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</si>
  <si>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</si>
  <si>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</si>
  <si>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</si>
  <si>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</si>
  <si>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</si>
  <si>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</si>
  <si>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</si>
  <si>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</si>
  <si>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</si>
  <si>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</si>
  <si>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</si>
  <si>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</si>
  <si>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</si>
  <si>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</si>
  <si>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</si>
  <si>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</si>
  <si>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</si>
  <si>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</si>
  <si>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</si>
  <si>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</si>
  <si>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</si>
  <si>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</si>
  <si>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</si>
  <si>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</si>
  <si>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</si>
  <si>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</si>
  <si>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</si>
  <si>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</si>
  <si>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</si>
  <si>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</si>
  <si>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</si>
  <si>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</si>
  <si>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</si>
  <si>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</si>
  <si>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</si>
  <si>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</si>
  <si>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</si>
  <si>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</si>
  <si>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</si>
  <si>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</si>
  <si>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</si>
  <si>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</si>
  <si>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</si>
  <si>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</si>
  <si>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</si>
  <si>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</si>
  <si>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</si>
  <si>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</si>
  <si>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</si>
  <si>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</si>
  <si>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</si>
  <si>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</si>
  <si>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</si>
  <si>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</si>
  <si>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</si>
  <si>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</si>
  <si>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</si>
  <si>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</si>
  <si>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</si>
  <si>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</si>
  <si>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</si>
  <si>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</si>
  <si>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</si>
  <si>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</si>
  <si>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</si>
  <si>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</si>
  <si>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</si>
  <si>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</si>
  <si>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</si>
  <si>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</si>
  <si>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</si>
  <si>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</si>
  <si>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</si>
  <si>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</si>
  <si>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</si>
  <si>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</si>
  <si>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</si>
  <si>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</si>
  <si>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</si>
  <si>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</si>
  <si>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</si>
  <si>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</si>
  <si>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</si>
  <si>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</si>
  <si>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</si>
  <si>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</si>
  <si>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</si>
  <si>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</si>
  <si>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</si>
  <si>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</si>
  <si>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</si>
  <si>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</si>
  <si>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</si>
  <si>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</si>
  <si>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</si>
  <si>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</si>
  <si>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</si>
  <si>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</si>
  <si>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</si>
  <si>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</si>
  <si>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</si>
  <si>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</si>
  <si>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</si>
  <si>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</si>
  <si>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</si>
  <si>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</si>
  <si>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</si>
  <si>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</si>
  <si>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</si>
  <si>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</si>
  <si>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</si>
  <si>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</si>
  <si>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</si>
  <si>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</si>
  <si>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</si>
  <si>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</si>
  <si>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</si>
  <si>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</si>
  <si>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</si>
  <si>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</si>
  <si>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</si>
  <si>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</si>
  <si>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</si>
  <si>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</si>
  <si>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</si>
  <si>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</si>
  <si>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</si>
  <si>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</si>
  <si>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</si>
  <si>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</si>
  <si>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</si>
  <si>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</si>
  <si>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</si>
  <si>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</si>
  <si>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</si>
  <si>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</si>
  <si>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</si>
  <si>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</si>
  <si>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</si>
  <si>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</si>
  <si>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</si>
  <si>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</si>
  <si>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</si>
  <si>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</si>
  <si>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</si>
  <si>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</si>
  <si>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</si>
  <si>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</si>
  <si>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</si>
  <si>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</si>
  <si>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</si>
  <si>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</si>
  <si>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</si>
  <si>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</si>
  <si>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</si>
  <si>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</si>
  <si>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</si>
  <si>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</si>
  <si>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</si>
  <si>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</si>
  <si>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</si>
  <si>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</si>
  <si>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</si>
  <si>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</si>
  <si>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</si>
  <si>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</si>
  <si>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</si>
  <si>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</si>
  <si>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</si>
  <si>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</si>
  <si>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</si>
  <si>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</si>
  <si>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</si>
  <si>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</si>
  <si>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</si>
  <si>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</si>
  <si>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</si>
  <si>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</si>
  <si>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</si>
  <si>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</si>
  <si>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</si>
  <si>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</si>
  <si>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</si>
  <si>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</si>
  <si>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</si>
  <si>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</si>
  <si>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</si>
  <si>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</si>
  <si>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</si>
  <si>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</si>
  <si>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</si>
  <si>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</si>
  <si>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</si>
  <si>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</si>
  <si>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</si>
  <si>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</si>
  <si>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</si>
  <si>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</si>
  <si>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</si>
  <si>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</si>
  <si>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</si>
  <si>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</si>
  <si>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</si>
  <si>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</si>
  <si>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</si>
  <si>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</si>
  <si>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</si>
  <si>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</si>
  <si>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</si>
  <si>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</si>
  <si>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</si>
  <si>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</si>
  <si>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</si>
  <si>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</si>
  <si>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</si>
  <si>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</si>
  <si>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</si>
  <si>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</si>
  <si>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</si>
  <si>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</si>
  <si>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</si>
  <si>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</si>
  <si>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</si>
  <si>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</si>
  <si>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</si>
  <si>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</si>
  <si>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</si>
  <si>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</si>
  <si>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</si>
  <si>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</si>
  <si>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</si>
  <si>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</si>
  <si>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</si>
  <si>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</si>
  <si>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</si>
  <si>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</si>
  <si>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</si>
  <si>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</si>
  <si>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</si>
  <si>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</si>
  <si>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</si>
  <si>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</si>
  <si>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</si>
  <si>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</si>
  <si>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</si>
  <si>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</si>
  <si>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</si>
  <si>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</si>
  <si>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</si>
  <si>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</si>
  <si>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</si>
  <si>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</si>
  <si>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</si>
  <si>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</si>
  <si>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</si>
  <si>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</si>
  <si>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</si>
  <si>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</si>
  <si>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</si>
  <si>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</si>
  <si>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</si>
  <si>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</si>
  <si>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</si>
  <si>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</si>
  <si>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</si>
  <si>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</si>
  <si>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</si>
  <si>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</si>
  <si>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</si>
  <si>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</si>
  <si>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</si>
  <si>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</si>
  <si>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</si>
  <si>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</si>
  <si>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</si>
  <si>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</si>
  <si>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</si>
  <si>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</si>
  <si>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</si>
  <si>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</si>
  <si>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</si>
  <si>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</si>
  <si>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</si>
  <si>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</si>
  <si>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</si>
  <si>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</si>
  <si>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</si>
  <si>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</si>
  <si>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</si>
  <si>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</si>
  <si>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</si>
  <si>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</si>
  <si>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</si>
  <si>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</si>
  <si>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</si>
  <si>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</si>
  <si>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</si>
  <si>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</si>
  <si>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</si>
  <si>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</si>
  <si>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</si>
  <si>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</si>
  <si>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</si>
  <si>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</si>
  <si>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</si>
  <si>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</si>
  <si>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</si>
  <si>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</si>
  <si>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</si>
  <si>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</si>
  <si>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</si>
  <si>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</si>
  <si>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</si>
  <si>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</si>
  <si>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</si>
  <si>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</si>
  <si>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</si>
  <si>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</si>
  <si>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</si>
  <si>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</si>
  <si>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</si>
  <si>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</si>
  <si>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</si>
  <si>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</si>
  <si>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</si>
  <si>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</si>
  <si>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</si>
  <si>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</si>
  <si>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</si>
  <si>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</si>
  <si>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</si>
  <si>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</si>
  <si>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</si>
  <si>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</si>
  <si>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</si>
  <si>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</si>
  <si>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</si>
  <si>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</si>
  <si>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</si>
  <si>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</si>
  <si>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</si>
  <si>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</si>
  <si>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</si>
  <si>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</si>
  <si>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</si>
  <si>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</si>
  <si>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</si>
  <si>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</si>
  <si>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</si>
  <si>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</si>
  <si>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</si>
  <si>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</si>
  <si>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</si>
  <si>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</si>
  <si>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</si>
  <si>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</si>
  <si>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</si>
  <si>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</si>
  <si>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</si>
  <si>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</si>
  <si>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</si>
  <si>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</si>
  <si>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</si>
  <si>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</si>
  <si>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</si>
  <si>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</si>
  <si>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</si>
  <si>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</si>
  <si>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</si>
  <si>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</si>
  <si>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</si>
  <si>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</si>
  <si>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</si>
  <si>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</si>
  <si>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</si>
  <si>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</si>
  <si>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</si>
  <si>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</si>
  <si>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</si>
  <si>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</si>
  <si>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</si>
  <si>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</si>
  <si>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</si>
  <si>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</si>
  <si>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</si>
  <si>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</si>
  <si>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</si>
  <si>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</si>
  <si>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</si>
  <si>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</si>
  <si>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</si>
  <si>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</si>
  <si>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</si>
  <si>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</si>
  <si>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</si>
  <si>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</si>
  <si>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</si>
  <si>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</si>
  <si>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</si>
  <si>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</si>
  <si>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</si>
  <si>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</si>
  <si>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</si>
  <si>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</si>
  <si>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</si>
  <si>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</si>
  <si>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</si>
  <si>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</si>
  <si>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</si>
  <si>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</si>
  <si>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</si>
  <si>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</si>
  <si>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</si>
  <si>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</si>
  <si>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</si>
  <si>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</si>
  <si>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</si>
  <si>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</si>
  <si>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</si>
  <si>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</si>
  <si>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</si>
  <si>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</si>
  <si>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</si>
  <si>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</si>
  <si>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</si>
  <si>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</si>
  <si>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</si>
  <si>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</si>
  <si>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</si>
  <si>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</si>
  <si>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</si>
  <si>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</si>
  <si>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</si>
  <si>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</si>
  <si>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</si>
  <si>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</si>
  <si>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</si>
  <si>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</si>
  <si>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</si>
  <si>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</si>
  <si>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</si>
  <si>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</si>
  <si>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</si>
  <si>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</si>
  <si>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</si>
  <si>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</si>
  <si>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</si>
  <si>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</si>
  <si>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</si>
  <si>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</si>
  <si>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</si>
  <si>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</si>
  <si>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</si>
  <si>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</si>
  <si>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</si>
  <si>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</si>
  <si>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</si>
  <si>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</si>
  <si>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</si>
  <si>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</si>
  <si>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</si>
  <si>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</si>
  <si>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</si>
  <si>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</si>
  <si>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</si>
  <si>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</si>
  <si>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</si>
  <si>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</si>
  <si>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</si>
  <si>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</si>
  <si>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</si>
  <si>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</si>
  <si>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</si>
  <si>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</si>
  <si>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</si>
  <si>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</si>
  <si>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</si>
  <si>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</si>
  <si>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</si>
  <si>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</si>
  <si>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</si>
  <si>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</si>
  <si>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</si>
  <si>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</si>
  <si>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</si>
  <si>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</si>
  <si>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</si>
  <si>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</si>
  <si>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</si>
  <si>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</si>
  <si>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</si>
  <si>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</si>
  <si>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</si>
  <si>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</si>
  <si>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</si>
  <si>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</si>
  <si>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</si>
  <si>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</si>
  <si>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</si>
  <si>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</si>
  <si>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</si>
  <si>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</si>
  <si>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</si>
  <si>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</si>
  <si>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</si>
  <si>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</si>
  <si>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</si>
  <si>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</si>
  <si>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</si>
  <si>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</si>
  <si>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</si>
  <si>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</si>
  <si>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</si>
  <si>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</si>
  <si>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</si>
  <si>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</si>
  <si>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</si>
  <si>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</si>
  <si>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</si>
  <si>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</si>
  <si>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</si>
  <si>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</si>
  <si>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</si>
  <si>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</si>
  <si>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</si>
  <si>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</si>
  <si>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</si>
  <si>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</si>
  <si>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</si>
  <si>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</si>
  <si>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</si>
  <si>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</si>
  <si>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</si>
  <si>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</si>
  <si>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</si>
  <si>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</si>
  <si>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</si>
  <si>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</si>
  <si>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</si>
  <si>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</si>
  <si>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</si>
  <si>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</si>
  <si>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</si>
  <si>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</si>
  <si>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</si>
  <si>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</si>
  <si>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</si>
  <si>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</si>
  <si>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</si>
  <si>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</si>
  <si>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</si>
  <si>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</si>
  <si>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</si>
  <si>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</si>
  <si>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</si>
  <si>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</si>
  <si>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</si>
  <si>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</si>
  <si>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</si>
  <si>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</si>
  <si>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</si>
  <si>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</si>
  <si>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</si>
  <si>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</si>
  <si>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</si>
  <si>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</si>
  <si>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</si>
  <si>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</si>
  <si>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</si>
  <si>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</si>
  <si>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</si>
  <si>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</si>
  <si>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</si>
  <si>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</si>
  <si>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</si>
  <si>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</si>
  <si>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</si>
  <si>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</si>
  <si>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</si>
  <si>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</si>
  <si>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</si>
  <si>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</si>
  <si>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</si>
  <si>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</si>
  <si>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</si>
  <si>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</si>
  <si>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</si>
  <si>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</si>
  <si>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</si>
  <si>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</si>
  <si>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</si>
  <si>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</si>
  <si>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</si>
  <si>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</si>
  <si>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</si>
  <si>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</si>
  <si>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</si>
  <si>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</si>
  <si>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</si>
  <si>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</si>
  <si>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</si>
  <si>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</si>
  <si>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</si>
  <si>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</si>
  <si>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</si>
  <si>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</si>
  <si>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</si>
  <si>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</si>
  <si>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</si>
  <si>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</si>
  <si>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</si>
  <si>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</si>
  <si>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</si>
  <si>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</si>
  <si>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</si>
  <si>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</si>
  <si>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</si>
  <si>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</si>
  <si>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</si>
  <si>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</si>
  <si>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</si>
  <si>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</si>
  <si>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</si>
  <si>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</si>
  <si>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</si>
  <si>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</si>
  <si>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</si>
  <si>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</si>
  <si>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</si>
  <si>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</si>
  <si>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</si>
  <si>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</si>
  <si>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</si>
  <si>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</si>
  <si>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</si>
  <si>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</si>
  <si>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</si>
  <si>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</si>
  <si>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</si>
  <si>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</si>
  <si>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</si>
  <si>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</si>
  <si>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</si>
  <si>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</si>
  <si>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</si>
  <si>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</si>
  <si>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</si>
  <si>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</si>
  <si>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</si>
  <si>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</si>
  <si>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</si>
  <si>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</si>
  <si>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</si>
  <si>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</si>
  <si>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</si>
  <si>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</si>
  <si>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</si>
  <si>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</si>
  <si>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</si>
  <si>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</si>
  <si>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</si>
  <si>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</si>
  <si>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</si>
  <si>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</si>
  <si>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</si>
  <si>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</si>
  <si>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</si>
  <si>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</si>
  <si>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</si>
  <si>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</si>
  <si>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</si>
  <si>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</si>
  <si>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</si>
  <si>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</si>
  <si>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</si>
  <si>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</si>
  <si>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</si>
  <si>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</si>
  <si>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</si>
  <si>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</si>
  <si>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</si>
  <si>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</si>
  <si>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</si>
  <si>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</si>
  <si>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</si>
  <si>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</si>
  <si>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</si>
  <si>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</si>
  <si>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</si>
  <si>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</si>
  <si>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</si>
  <si>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</si>
  <si>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</si>
  <si>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</si>
  <si>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</si>
  <si>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</si>
  <si>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</si>
  <si>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</si>
  <si>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</si>
  <si>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</si>
  <si>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</si>
  <si>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</si>
  <si>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</si>
  <si>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</si>
  <si>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</si>
  <si>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</si>
  <si>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</si>
  <si>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</si>
  <si>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</si>
  <si>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</si>
  <si>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</si>
  <si>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</si>
  <si>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</si>
  <si>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</si>
  <si>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</si>
  <si>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</si>
  <si>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</si>
  <si>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</si>
  <si>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</si>
  <si>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</si>
  <si>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</si>
  <si>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</si>
  <si>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</si>
  <si>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</si>
  <si>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</si>
  <si>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</si>
  <si>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</si>
  <si>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</si>
  <si>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</si>
  <si>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</si>
  <si>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</si>
  <si>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</si>
  <si>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</si>
  <si>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</si>
  <si>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</si>
  <si>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</si>
  <si>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</si>
  <si>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</si>
  <si>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</si>
  <si>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</si>
  <si>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</si>
  <si>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</si>
  <si>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</si>
  <si>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</si>
  <si>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</si>
  <si>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</si>
  <si>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</si>
  <si>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</si>
  <si>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</si>
  <si>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</si>
  <si>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</si>
  <si>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</si>
  <si>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</si>
  <si>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</si>
  <si>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</si>
  <si>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</si>
  <si>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</si>
  <si>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</si>
  <si>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</si>
  <si>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</si>
  <si>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</si>
  <si>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</si>
  <si>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</si>
  <si>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</si>
  <si>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</si>
  <si>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</si>
  <si>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</si>
  <si>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</si>
  <si>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</si>
  <si>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</si>
  <si>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</si>
  <si>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</si>
  <si>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</si>
  <si>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</si>
  <si>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</si>
  <si>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</si>
  <si>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</si>
  <si>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</si>
  <si>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</si>
  <si>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</si>
  <si>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</si>
  <si>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</si>
  <si>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</si>
  <si>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</si>
  <si>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</si>
  <si>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</si>
  <si>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</si>
  <si>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</si>
  <si>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</si>
  <si>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</si>
  <si>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</si>
  <si>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</si>
  <si>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</si>
  <si>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</si>
  <si>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</si>
  <si>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</si>
  <si>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</si>
  <si>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</si>
  <si>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</si>
  <si>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</si>
  <si>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</si>
  <si>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</si>
  <si>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</si>
  <si>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</si>
  <si>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</si>
  <si>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</si>
  <si>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</si>
  <si>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</si>
  <si>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</si>
  <si>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</si>
  <si>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</si>
  <si>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</si>
  <si>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</si>
  <si>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</si>
  <si>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</si>
  <si>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</si>
  <si>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</si>
  <si>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</si>
  <si>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</si>
  <si>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</si>
  <si>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</si>
  <si>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</si>
  <si>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</si>
  <si>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</si>
  <si>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</si>
  <si>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</si>
  <si>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</si>
  <si>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</si>
  <si>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</si>
  <si>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</si>
  <si>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</si>
  <si>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</si>
  <si>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</si>
  <si>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</si>
  <si>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</si>
  <si>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</si>
  <si>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</si>
  <si>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</si>
  <si>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</si>
  <si>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</si>
  <si>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</si>
  <si>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</si>
  <si>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</si>
  <si>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</si>
  <si>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</si>
  <si>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</si>
  <si>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</si>
  <si>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</si>
  <si>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</si>
  <si>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</si>
  <si>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</si>
  <si>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</si>
  <si>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</si>
  <si>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</si>
  <si>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</si>
  <si>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</si>
  <si>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</si>
  <si>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</si>
  <si>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</si>
  <si>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</si>
  <si>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</si>
  <si>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</si>
  <si>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</si>
  <si>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</si>
  <si>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</si>
  <si>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</si>
  <si>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</si>
  <si>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</si>
  <si>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</si>
  <si>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</si>
  <si>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</si>
  <si>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</si>
  <si>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</si>
  <si>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</si>
  <si>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</si>
  <si>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</si>
  <si>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</si>
  <si>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</si>
  <si>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</si>
  <si>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</si>
  <si>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</si>
  <si>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</si>
  <si>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</si>
  <si>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</si>
  <si>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</si>
  <si>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</si>
  <si>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</si>
  <si>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</si>
  <si>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</si>
  <si>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</si>
  <si>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</si>
  <si>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</si>
  <si>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</si>
  <si>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</si>
  <si>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</si>
  <si>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</si>
  <si>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</si>
  <si>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</si>
  <si>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</si>
  <si>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</si>
  <si>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</si>
  <si>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</si>
  <si>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</si>
  <si>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</si>
  <si>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</si>
  <si>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</si>
  <si>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</si>
  <si>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</si>
  <si>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</si>
  <si>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</si>
  <si>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</si>
  <si>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</si>
  <si>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</si>
  <si>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</si>
  <si>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</si>
  <si>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</si>
  <si>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</si>
  <si>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</si>
  <si>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</si>
  <si>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</si>
  <si>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</si>
  <si>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</si>
  <si>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</si>
  <si>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</si>
  <si>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</si>
  <si>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</si>
  <si>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</si>
  <si>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</si>
  <si>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</si>
  <si>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</si>
  <si>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</si>
  <si>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</si>
  <si>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</si>
  <si>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</si>
  <si>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</si>
  <si>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</si>
  <si>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</si>
  <si>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</si>
  <si>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</si>
  <si>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</si>
  <si>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</si>
  <si>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</si>
  <si>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</si>
  <si>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</si>
  <si>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</si>
  <si>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</si>
  <si>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</si>
  <si>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</si>
  <si>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</si>
  <si>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</si>
  <si>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</si>
  <si>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</si>
  <si>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</si>
  <si>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</si>
  <si>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</si>
  <si>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</si>
  <si>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</si>
  <si>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</si>
  <si>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</si>
  <si>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</si>
  <si>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</si>
  <si>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</si>
  <si>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</si>
  <si>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</si>
  <si>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</si>
  <si>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</si>
  <si>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</si>
  <si>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</si>
  <si>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</si>
  <si>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</si>
  <si>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</si>
  <si>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</si>
  <si>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</si>
  <si>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</si>
  <si>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</si>
  <si>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</si>
  <si>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</si>
  <si>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</si>
  <si>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</si>
  <si>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</si>
  <si>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</si>
  <si>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</si>
  <si>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</si>
  <si>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</si>
  <si>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</si>
  <si>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</si>
  <si>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</si>
  <si>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</si>
  <si>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</si>
  <si>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</si>
  <si>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</si>
  <si>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</si>
  <si>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</si>
  <si>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</si>
  <si>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</si>
  <si>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</si>
  <si>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</si>
  <si>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</si>
  <si>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</si>
  <si>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</si>
  <si>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</si>
  <si>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</si>
  <si>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</si>
  <si>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</si>
  <si>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</si>
  <si>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</si>
  <si>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</si>
  <si>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</si>
  <si>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</si>
  <si>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</si>
  <si>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</si>
  <si>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</si>
  <si>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</si>
  <si>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</si>
  <si>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</si>
  <si>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</si>
  <si>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</si>
  <si>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</si>
  <si>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</si>
  <si>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</si>
  <si>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</si>
  <si>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</si>
  <si>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</si>
  <si>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</si>
  <si>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</si>
  <si>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</si>
  <si>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</si>
  <si>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</si>
  <si>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</si>
  <si>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</si>
  <si>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</si>
  <si>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</si>
  <si>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</si>
  <si>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</si>
  <si>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</si>
  <si>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</si>
  <si>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</si>
  <si>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</si>
  <si>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</si>
  <si>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</si>
  <si>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</si>
  <si>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</si>
  <si>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</si>
  <si>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</si>
  <si>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</si>
  <si>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</si>
  <si>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</si>
  <si>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</si>
  <si>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</si>
  <si>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</si>
  <si>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</si>
  <si>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</si>
  <si>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</si>
  <si>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</si>
  <si>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</si>
  <si>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</si>
  <si>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</si>
  <si>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</si>
  <si>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</si>
  <si>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</si>
  <si>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</si>
  <si>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</si>
  <si>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</si>
  <si>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</si>
  <si>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</si>
  <si>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</si>
  <si>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</si>
  <si>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</si>
  <si>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</si>
  <si>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</si>
  <si>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</si>
  <si>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</si>
  <si>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</si>
  <si>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</si>
  <si>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</si>
  <si>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</si>
  <si>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</si>
  <si>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</si>
  <si>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</si>
  <si>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</si>
  <si>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</si>
  <si>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</si>
  <si>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</si>
  <si>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</si>
  <si>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</si>
  <si>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</si>
  <si>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</si>
  <si>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</si>
  <si>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</si>
  <si>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</si>
  <si>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</si>
  <si>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</si>
  <si>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</si>
  <si>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</si>
  <si>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</si>
  <si>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</si>
  <si>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</si>
  <si>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</si>
  <si>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</si>
  <si>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</si>
  <si>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</si>
  <si>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</si>
  <si>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</si>
  <si>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</si>
  <si>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</si>
  <si>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</si>
  <si>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</si>
  <si>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</si>
  <si>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</si>
  <si>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</si>
  <si>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</si>
  <si>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</si>
  <si>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</si>
  <si>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</si>
  <si>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</si>
  <si>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</si>
  <si>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</si>
  <si>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</si>
  <si>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</si>
  <si>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</si>
  <si>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</si>
  <si>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</si>
  <si>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</si>
  <si>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</si>
  <si>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</si>
  <si>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</si>
  <si>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</si>
  <si>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</si>
  <si>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</si>
  <si>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</si>
  <si>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</si>
  <si>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</si>
  <si>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</si>
  <si>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</si>
  <si>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</si>
  <si>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</si>
  <si>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</si>
  <si>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</si>
  <si>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</si>
  <si>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</si>
  <si>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</si>
  <si>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</si>
  <si>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</si>
  <si>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</si>
  <si>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</si>
  <si>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</si>
  <si>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</si>
  <si>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</si>
  <si>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</si>
  <si>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</si>
  <si>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</si>
  <si>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</si>
  <si>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</si>
  <si>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</si>
  <si>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</si>
  <si>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</si>
  <si>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</si>
  <si>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</si>
  <si>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</si>
  <si>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</si>
  <si>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</si>
  <si>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</si>
  <si>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</si>
  <si>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</si>
  <si>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</si>
  <si>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</si>
  <si>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</si>
  <si>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</si>
  <si>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</si>
  <si>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</si>
  <si>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</si>
  <si>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</si>
  <si>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</si>
  <si>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</si>
  <si>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</si>
  <si>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</si>
  <si>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</si>
  <si>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</si>
  <si>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</si>
  <si>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</si>
  <si>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</si>
  <si>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</si>
  <si>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</si>
  <si>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</si>
  <si>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</si>
  <si>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</si>
  <si>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</si>
  <si>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</si>
  <si>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</si>
  <si>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</si>
  <si>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</si>
  <si>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</si>
  <si>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</si>
  <si>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</si>
  <si>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</si>
  <si>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</si>
  <si>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</si>
  <si>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</si>
  <si>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</si>
  <si>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</si>
  <si>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</si>
  <si>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</si>
  <si>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</si>
  <si>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</si>
  <si>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</si>
  <si>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</si>
  <si>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</si>
  <si>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</si>
  <si>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</si>
  <si>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</si>
  <si>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</si>
  <si>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</si>
  <si>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</si>
  <si>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</si>
  <si>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</si>
  <si>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</si>
  <si>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</si>
  <si>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</si>
  <si>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</si>
  <si>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</si>
  <si>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</si>
  <si>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</si>
  <si>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</si>
  <si>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</si>
  <si>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</si>
  <si>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</si>
  <si>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</si>
  <si>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</si>
  <si>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</si>
  <si>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</si>
  <si>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</si>
  <si>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</si>
  <si>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</si>
  <si>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</si>
  <si>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</si>
  <si>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</si>
  <si>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</si>
  <si>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</si>
  <si>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</si>
  <si>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</si>
  <si>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</si>
  <si>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</si>
  <si>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</si>
  <si>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</si>
  <si>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</si>
  <si>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</si>
  <si>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</si>
  <si>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</si>
  <si>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</si>
  <si>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</si>
  <si>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</si>
  <si>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</si>
  <si>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</si>
  <si>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</si>
  <si>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</si>
  <si>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</si>
  <si>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</si>
  <si>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</si>
  <si>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</si>
  <si>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</si>
  <si>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</si>
  <si>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</si>
  <si>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</si>
  <si>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</si>
  <si>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</si>
  <si>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</si>
  <si>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</si>
  <si>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</si>
  <si>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</si>
  <si>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</si>
  <si>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</si>
  <si>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</si>
  <si>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</si>
  <si>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</si>
  <si>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</si>
  <si>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</si>
  <si>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</si>
  <si>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</si>
  <si>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</si>
  <si>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</si>
  <si>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</si>
  <si>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</si>
  <si>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</si>
  <si>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</si>
  <si>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</si>
  <si>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</si>
  <si>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</si>
  <si>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</si>
  <si>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</si>
  <si>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</si>
  <si>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</si>
  <si>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</si>
  <si>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</si>
  <si>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</si>
  <si>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</si>
  <si>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</si>
  <si>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</si>
  <si>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</si>
  <si>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</si>
  <si>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</si>
  <si>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</si>
  <si>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</si>
  <si>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</si>
  <si>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</si>
  <si>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</si>
  <si>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</si>
  <si>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</si>
  <si>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</si>
  <si>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</si>
  <si>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</si>
  <si>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</si>
  <si>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</si>
  <si>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</si>
  <si>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</si>
  <si>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</si>
  <si>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</si>
  <si>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</si>
  <si>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</si>
  <si>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</si>
  <si>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</si>
  <si>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</si>
  <si>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</si>
  <si>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</si>
  <si>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</si>
  <si>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</si>
  <si>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</si>
  <si>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</si>
  <si>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</si>
  <si>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</si>
  <si>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</si>
  <si>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</si>
  <si>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</si>
  <si>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</si>
  <si>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</si>
  <si>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</si>
  <si>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</si>
  <si>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</si>
  <si>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</si>
  <si>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</si>
  <si>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</si>
  <si>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</si>
  <si>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</si>
  <si>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</si>
  <si>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</si>
  <si>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</si>
  <si>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</si>
  <si>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</si>
  <si>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</si>
  <si>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</si>
  <si>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</si>
  <si>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</si>
  <si>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</si>
  <si>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</si>
  <si>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</si>
  <si>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</si>
  <si>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</si>
  <si>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</si>
  <si>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</si>
  <si>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</si>
  <si>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</si>
  <si>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</si>
  <si>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</si>
  <si>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</si>
  <si>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</si>
  <si>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</si>
  <si>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</si>
  <si>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</si>
  <si>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</si>
  <si>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</si>
  <si>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</si>
  <si>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</si>
  <si>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</si>
  <si>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</si>
  <si>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</si>
  <si>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</si>
  <si>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</si>
  <si>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</si>
  <si>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</si>
  <si>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</si>
  <si>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</si>
  <si>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</si>
  <si>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</si>
  <si>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</si>
  <si>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</si>
  <si>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</si>
  <si>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</si>
  <si>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</si>
  <si>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</si>
  <si>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</si>
  <si>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</si>
  <si>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</si>
  <si>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</si>
  <si>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</si>
  <si>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</si>
  <si>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</si>
  <si>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</si>
  <si>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</si>
  <si>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</si>
  <si>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</si>
  <si>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</si>
  <si>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</si>
  <si>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</si>
  <si>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</si>
  <si>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</si>
  <si>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</si>
  <si>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</si>
  <si>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</si>
  <si>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</si>
  <si>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</si>
  <si>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</si>
  <si>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</si>
  <si>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</si>
  <si>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</si>
  <si>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</si>
  <si>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</si>
  <si>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</si>
  <si>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</si>
  <si>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</si>
  <si>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</si>
  <si>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</si>
  <si>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</si>
  <si>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</si>
  <si>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</si>
  <si>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</si>
  <si>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</si>
  <si>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</si>
  <si>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</si>
  <si>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</si>
  <si>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</si>
  <si>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</si>
  <si>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</si>
  <si>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</si>
  <si>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</si>
  <si>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</si>
  <si>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</si>
  <si>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</si>
  <si>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</si>
  <si>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</si>
  <si>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</si>
  <si>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</si>
  <si>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</si>
  <si>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</si>
  <si>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</si>
  <si>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</si>
  <si>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</si>
  <si>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</si>
  <si>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</si>
  <si>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</si>
  <si>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</si>
  <si>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</si>
  <si>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</si>
  <si>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</si>
  <si>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</si>
  <si>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</si>
  <si>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</si>
  <si>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</si>
  <si>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</si>
  <si>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</si>
  <si>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</si>
  <si>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</si>
  <si>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</si>
  <si>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</si>
  <si>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</si>
  <si>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</si>
  <si>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</si>
  <si>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</si>
  <si>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</si>
  <si>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</si>
  <si>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</si>
  <si>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</si>
  <si>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</si>
  <si>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</si>
  <si>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</si>
  <si>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</si>
  <si>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</si>
  <si>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</si>
  <si>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</si>
  <si>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</si>
  <si>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</si>
  <si>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</si>
  <si>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</si>
  <si>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</si>
  <si>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</si>
  <si>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</si>
  <si>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</si>
  <si>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</si>
  <si>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</si>
  <si>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</si>
  <si>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</si>
  <si>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</si>
  <si>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</si>
  <si>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</si>
  <si>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</si>
  <si>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</si>
  <si>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</si>
  <si>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</si>
  <si>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</si>
  <si>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</si>
  <si>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</si>
  <si>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</si>
  <si>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</si>
  <si>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</si>
  <si>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</si>
  <si>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</si>
  <si>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</si>
  <si>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</si>
  <si>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</si>
  <si>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</si>
  <si>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</si>
  <si>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</si>
  <si>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</si>
  <si>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</si>
  <si>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</si>
  <si>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</si>
  <si>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</si>
  <si>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</si>
  <si>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</si>
  <si>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</si>
  <si>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</si>
  <si>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</si>
  <si>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</si>
  <si>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</si>
  <si>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</si>
  <si>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</si>
  <si>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</si>
  <si>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</si>
  <si>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</si>
  <si>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</si>
  <si>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</si>
  <si>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</si>
  <si>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</si>
  <si>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</si>
  <si>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</si>
  <si>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</si>
  <si>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</si>
  <si>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</si>
  <si>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</si>
  <si>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</si>
  <si>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</si>
  <si>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</si>
  <si>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</si>
  <si>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</si>
  <si>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</si>
  <si>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</si>
  <si>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</si>
  <si>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</si>
  <si>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</si>
  <si>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</si>
  <si>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</si>
  <si>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</si>
  <si>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</si>
  <si>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</si>
  <si>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</si>
  <si>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</si>
  <si>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</si>
  <si>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</si>
  <si>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</si>
  <si>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</si>
  <si>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</si>
  <si>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</si>
  <si>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</si>
  <si>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</si>
  <si>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</si>
  <si>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</si>
  <si>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</si>
  <si>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</si>
  <si>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</si>
  <si>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</si>
  <si>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</si>
  <si>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</si>
  <si>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</si>
  <si>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</si>
  <si>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</si>
  <si>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</si>
  <si>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</si>
  <si>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</si>
  <si>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</si>
  <si>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</si>
  <si>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</si>
  <si>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</si>
  <si>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</si>
  <si>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</si>
  <si>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</si>
  <si>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</si>
  <si>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</si>
  <si>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</si>
  <si>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</si>
  <si>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</si>
  <si>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</si>
  <si>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</si>
  <si>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</si>
  <si>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</si>
  <si>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</si>
  <si>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</si>
  <si>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</si>
  <si>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</si>
  <si>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</si>
  <si>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</si>
  <si>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</si>
  <si>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</si>
  <si>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</si>
  <si>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</si>
  <si>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</si>
  <si>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</si>
  <si>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</si>
  <si>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</si>
  <si>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</si>
  <si>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</si>
  <si>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</si>
  <si>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</si>
  <si>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</si>
  <si>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</si>
  <si>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</si>
  <si>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</si>
  <si>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</si>
  <si>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</si>
  <si>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</si>
  <si>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</si>
  <si>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</si>
  <si>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</si>
  <si>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</si>
  <si>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</si>
  <si>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</si>
  <si>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</si>
  <si>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</si>
  <si>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</si>
  <si>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</si>
  <si>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</si>
  <si>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</si>
  <si>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</si>
  <si>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</si>
  <si>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</si>
  <si>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</si>
  <si>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</si>
  <si>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</si>
  <si>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</si>
  <si>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</si>
  <si>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</si>
  <si>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</si>
  <si>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</si>
  <si>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</si>
  <si>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</si>
  <si>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</si>
  <si>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</si>
  <si>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</si>
  <si>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</si>
  <si>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</si>
  <si>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</si>
  <si>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</si>
  <si>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</si>
  <si>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</si>
  <si>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</si>
  <si>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</si>
  <si>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</si>
  <si>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</si>
  <si>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</si>
  <si>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</si>
  <si>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</si>
  <si>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</si>
  <si>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</si>
  <si>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</si>
  <si>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</si>
  <si>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</si>
  <si>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</si>
  <si>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</si>
  <si>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</si>
  <si>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</si>
  <si>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</si>
  <si>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</si>
  <si>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</si>
  <si>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</si>
  <si>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</si>
  <si>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</si>
  <si>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</si>
  <si>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</si>
  <si>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</si>
  <si>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</si>
  <si>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</si>
  <si>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</si>
  <si>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</si>
  <si>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</si>
  <si>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</si>
  <si>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</si>
  <si>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</si>
  <si>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</si>
  <si>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</si>
  <si>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</si>
  <si>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</si>
  <si>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</si>
  <si>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</si>
  <si>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</si>
  <si>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</si>
  <si>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</si>
  <si>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</si>
  <si>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</si>
  <si>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</si>
  <si>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</si>
  <si>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</si>
  <si>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</si>
  <si>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</si>
  <si>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</si>
  <si>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</si>
  <si>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</si>
  <si>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</si>
  <si>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</si>
  <si>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</si>
  <si>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</si>
  <si>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</si>
  <si>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</si>
  <si>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</si>
  <si>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</si>
  <si>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</si>
  <si>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</si>
  <si>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</si>
  <si>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</si>
  <si>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</si>
  <si>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</si>
  <si>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</si>
  <si>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</si>
  <si>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</si>
  <si>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</si>
  <si>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</si>
  <si>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</si>
  <si>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</si>
  <si>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</si>
  <si>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</si>
  <si>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</si>
  <si>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</si>
  <si>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</si>
  <si>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</si>
  <si>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</si>
  <si>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</si>
  <si>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</si>
  <si>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</si>
  <si>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</si>
  <si>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</si>
  <si>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</si>
  <si>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</si>
  <si>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</si>
  <si>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</si>
  <si>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</si>
  <si>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</si>
  <si>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</si>
  <si>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</si>
  <si>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</si>
  <si>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</si>
  <si>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</si>
  <si>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</si>
  <si>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</si>
  <si>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</si>
  <si>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</si>
  <si>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</si>
  <si>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</si>
  <si>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</si>
  <si>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</si>
  <si>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</si>
  <si>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</si>
  <si>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</si>
  <si>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</si>
  <si>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</si>
  <si>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</si>
  <si>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</si>
  <si>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</si>
  <si>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</si>
  <si>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</si>
  <si>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</si>
  <si>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</si>
  <si>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</si>
  <si>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</si>
  <si>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</si>
  <si>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</si>
  <si>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</si>
  <si>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</si>
  <si>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</si>
  <si>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</si>
  <si>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</si>
  <si>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</si>
  <si>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</si>
  <si>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</si>
  <si>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</si>
  <si>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</si>
  <si>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</si>
  <si>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</si>
  <si>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</si>
  <si>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</si>
  <si>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</si>
  <si>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</si>
  <si>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</si>
  <si>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</si>
  <si>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</si>
  <si>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</si>
  <si>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</si>
  <si>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</si>
  <si>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</si>
  <si>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</si>
  <si>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</si>
  <si>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</si>
  <si>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</si>
  <si>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</si>
  <si>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</si>
  <si>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</si>
  <si>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</si>
  <si>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</si>
  <si>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</si>
  <si>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</si>
  <si>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</si>
  <si>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</si>
  <si>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</si>
  <si>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</si>
  <si>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</si>
  <si>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</si>
  <si>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</si>
  <si>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</si>
  <si>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</si>
  <si>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</si>
  <si>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</si>
  <si>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</si>
  <si>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</si>
  <si>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</si>
  <si>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</si>
  <si>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</si>
  <si>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</si>
  <si>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</si>
  <si>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</si>
  <si>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</si>
  <si>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</si>
  <si>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</si>
  <si>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</si>
  <si>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</si>
  <si>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</si>
  <si>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</si>
  <si>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</si>
  <si>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</si>
  <si>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</si>
  <si>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</si>
  <si>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</si>
  <si>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</si>
  <si>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</si>
  <si>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</si>
  <si>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</si>
  <si>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</si>
  <si>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</si>
  <si>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</si>
  <si>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</si>
  <si>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</si>
  <si>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</si>
  <si>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</si>
  <si>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</si>
  <si>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</si>
  <si>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</si>
  <si>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</si>
  <si>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</si>
  <si>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</si>
  <si>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</si>
  <si>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</si>
  <si>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</si>
  <si>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</si>
  <si>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</si>
  <si>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</si>
  <si>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</si>
  <si>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</si>
  <si>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</si>
  <si>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</si>
  <si>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</si>
  <si>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</si>
  <si>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</si>
  <si>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</si>
  <si>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</si>
  <si>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</si>
  <si>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</si>
  <si>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</si>
  <si>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</si>
  <si>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</si>
  <si>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</si>
  <si>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</si>
  <si>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</si>
  <si>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</si>
  <si>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</si>
  <si>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</si>
  <si>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</si>
  <si>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</si>
  <si>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</si>
  <si>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</si>
  <si>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</si>
  <si>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</si>
  <si>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</si>
  <si>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</si>
  <si>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</si>
  <si>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</si>
  <si>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</si>
  <si>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</si>
  <si>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</si>
  <si>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</si>
  <si>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</si>
  <si>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</si>
  <si>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</si>
  <si>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</si>
  <si>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</si>
  <si>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</si>
  <si>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</si>
  <si>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</si>
  <si>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</si>
  <si>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</si>
  <si>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</si>
  <si>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</si>
  <si>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</si>
  <si>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</si>
  <si>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</si>
  <si>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</si>
  <si>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</si>
  <si>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</si>
  <si>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</si>
  <si>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</si>
  <si>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</si>
  <si>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</si>
  <si>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</si>
  <si>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</si>
  <si>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</si>
  <si>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</si>
  <si>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</si>
  <si>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</si>
  <si>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</si>
  <si>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</si>
  <si>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</si>
  <si>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</si>
  <si>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</si>
  <si>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</si>
  <si>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</si>
  <si>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</si>
  <si>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</si>
  <si>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</si>
  <si>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</si>
  <si>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</si>
  <si>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</si>
  <si>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</si>
  <si>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</si>
  <si>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</si>
  <si>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</si>
  <si>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</si>
  <si>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</si>
  <si>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</si>
  <si>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</si>
  <si>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</si>
  <si>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</si>
  <si>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</si>
  <si>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</si>
  <si>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</si>
  <si>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</si>
  <si>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</si>
  <si>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</si>
  <si>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</si>
  <si>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</si>
  <si>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</si>
  <si>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</si>
  <si>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</si>
  <si>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</si>
  <si>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</si>
  <si>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</si>
  <si>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</si>
  <si>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</si>
  <si>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</si>
  <si>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</si>
  <si>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</si>
  <si>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</si>
  <si>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</si>
  <si>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</si>
  <si>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</si>
  <si>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</si>
  <si>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</si>
  <si>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</si>
  <si>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</si>
  <si>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</si>
  <si>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</si>
  <si>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</si>
  <si>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</si>
  <si>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</si>
  <si>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</si>
  <si>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</si>
  <si>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</si>
  <si>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</si>
  <si>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</si>
  <si>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</si>
  <si>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</si>
  <si>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</si>
  <si>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</si>
  <si>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</si>
  <si>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</si>
  <si>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</si>
  <si>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</si>
  <si>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</si>
  <si>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</si>
  <si>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</si>
  <si>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</si>
  <si>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</si>
  <si>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</si>
  <si>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</si>
  <si>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</si>
  <si>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</si>
  <si>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</si>
  <si>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</si>
  <si>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</si>
  <si>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</si>
  <si>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</si>
  <si>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</si>
  <si>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</si>
  <si>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</si>
  <si>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</si>
  <si>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</si>
  <si>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</si>
  <si>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</si>
  <si>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</si>
  <si>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</si>
  <si>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</si>
  <si>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</si>
  <si>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</si>
  <si>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</si>
  <si>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</si>
  <si>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</si>
  <si>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</si>
  <si>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</si>
  <si>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</si>
  <si>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</si>
  <si>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</si>
  <si>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</si>
  <si>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</si>
  <si>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</si>
  <si>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</si>
  <si>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</si>
  <si>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</si>
  <si>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</si>
  <si>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</si>
  <si>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</si>
  <si>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</si>
  <si>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</si>
  <si>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</si>
  <si>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</si>
  <si>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</si>
  <si>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</si>
  <si>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</si>
  <si>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</si>
  <si>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</si>
  <si>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</si>
  <si>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</si>
  <si>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</si>
  <si>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</si>
  <si>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</si>
  <si>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</si>
  <si>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</si>
  <si>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</si>
  <si>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</si>
  <si>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</si>
  <si>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</si>
  <si>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</si>
  <si>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</si>
  <si>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</si>
  <si>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</si>
  <si>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</si>
  <si>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</si>
  <si>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</si>
  <si>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</si>
  <si>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</si>
  <si>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</si>
  <si>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</si>
  <si>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</si>
  <si>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</si>
  <si>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</si>
  <si>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</si>
  <si>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</si>
  <si>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</si>
  <si>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</si>
  <si>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</si>
  <si>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</si>
  <si>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</si>
  <si>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</si>
  <si>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</si>
  <si>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</si>
  <si>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</si>
  <si>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</si>
  <si>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</si>
  <si>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</si>
  <si>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</si>
  <si>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</si>
  <si>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</si>
  <si>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</si>
  <si>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</si>
  <si>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</si>
  <si>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</si>
  <si>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</si>
  <si>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</si>
  <si>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</si>
  <si>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</si>
  <si>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</si>
  <si>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</si>
  <si>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</si>
  <si>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</si>
  <si>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</si>
  <si>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</si>
  <si>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</si>
  <si>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</si>
  <si>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</si>
  <si>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</si>
  <si>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</si>
  <si>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</si>
  <si>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</si>
  <si>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</si>
  <si>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</si>
  <si>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</si>
  <si>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</si>
  <si>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</si>
  <si>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</si>
  <si>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</si>
  <si>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</si>
  <si>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</si>
  <si>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</si>
  <si>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</si>
  <si>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</si>
  <si>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</si>
  <si>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</si>
  <si>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</si>
  <si>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</si>
  <si>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</si>
  <si>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</si>
  <si>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</si>
  <si>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</si>
  <si>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</si>
  <si>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</si>
  <si>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</si>
  <si>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</si>
  <si>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</si>
  <si>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</si>
  <si>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</si>
  <si>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</si>
  <si>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</si>
  <si>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</si>
  <si>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</si>
  <si>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</si>
  <si>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</si>
  <si>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</si>
  <si>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</si>
  <si>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</si>
  <si>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</si>
  <si>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</si>
  <si>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</si>
  <si>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</si>
  <si>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</si>
  <si>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</si>
  <si>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</si>
  <si>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</si>
  <si>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</si>
  <si>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</si>
  <si>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</si>
  <si>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</si>
  <si>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</si>
  <si>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</si>
  <si>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</si>
  <si>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</si>
  <si>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</si>
  <si>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</si>
  <si>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</si>
  <si>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</si>
  <si>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</si>
  <si>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</si>
  <si>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</si>
  <si>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</si>
  <si>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</si>
  <si>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</si>
  <si>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</si>
  <si>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</si>
  <si>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</si>
  <si>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</si>
  <si>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</si>
  <si>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</si>
  <si>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</si>
  <si>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</si>
  <si>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</si>
  <si>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</si>
  <si>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</si>
  <si>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</si>
  <si>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</si>
  <si>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</si>
  <si>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</si>
  <si>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</si>
  <si>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</si>
  <si>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</si>
  <si>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</si>
  <si>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</si>
  <si>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</si>
  <si>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</si>
  <si>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</si>
  <si>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</si>
  <si>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</si>
  <si>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</si>
  <si>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</si>
  <si>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</si>
  <si>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</si>
  <si>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</si>
  <si>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</si>
  <si>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</si>
  <si>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</si>
  <si>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</si>
  <si>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</si>
  <si>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</si>
  <si>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</si>
  <si>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</si>
  <si>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</si>
  <si>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</si>
  <si>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</si>
  <si>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</si>
  <si>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</si>
  <si>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</si>
  <si>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</si>
  <si>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</si>
  <si>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</si>
  <si>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</si>
  <si>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</si>
  <si>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</si>
  <si>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</si>
  <si>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</si>
  <si>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</si>
  <si>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</si>
  <si>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</si>
  <si>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</si>
  <si>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</si>
  <si>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</si>
  <si>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</si>
  <si>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</si>
  <si>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</si>
  <si>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</si>
  <si>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</si>
  <si>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</si>
  <si>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</si>
  <si>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</si>
  <si>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</si>
  <si>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</si>
  <si>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</si>
  <si>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</si>
  <si>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</si>
  <si>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</si>
  <si>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</si>
  <si>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</si>
  <si>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</si>
  <si>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</si>
  <si>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</si>
  <si>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</si>
  <si>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</si>
  <si>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</si>
  <si>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</si>
  <si>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</si>
  <si>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</si>
  <si>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</si>
  <si>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</si>
  <si>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</si>
  <si>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</si>
  <si>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</si>
  <si>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</si>
  <si>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</si>
  <si>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</si>
  <si>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</si>
  <si>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</si>
  <si>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</si>
  <si>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</si>
  <si>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</si>
  <si>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</si>
  <si>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</si>
  <si>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</si>
  <si>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</si>
  <si>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</si>
  <si>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</si>
  <si>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</si>
  <si>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</si>
  <si>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</si>
  <si>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</si>
  <si>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</si>
  <si>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</si>
  <si>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</si>
  <si>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</si>
  <si>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</si>
  <si>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</si>
  <si>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</si>
  <si>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</si>
  <si>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</si>
  <si>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</si>
  <si>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</si>
  <si>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</si>
  <si>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</si>
  <si>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</si>
  <si>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</si>
  <si>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</si>
  <si>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</si>
  <si>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</si>
  <si>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</si>
  <si>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</si>
  <si>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</si>
  <si>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</si>
  <si>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</si>
  <si>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</si>
  <si>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</si>
  <si>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</si>
  <si>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</si>
  <si>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</si>
  <si>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</si>
  <si>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</si>
  <si>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</si>
  <si>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</si>
  <si>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</si>
  <si>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</si>
  <si>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</si>
  <si>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</si>
  <si>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</si>
  <si>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</si>
  <si>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</si>
  <si>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</si>
  <si>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</si>
  <si>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</si>
  <si>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</si>
  <si>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</si>
  <si>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</si>
  <si>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</si>
  <si>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</si>
  <si>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</si>
  <si>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</si>
  <si>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</si>
  <si>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</si>
  <si>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</si>
  <si>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</si>
  <si>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</si>
  <si>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</si>
  <si>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</si>
  <si>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</si>
  <si>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</si>
  <si>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</si>
  <si>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</si>
  <si>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</si>
  <si>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</si>
  <si>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</si>
  <si>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</si>
  <si>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</si>
  <si>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</si>
  <si>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</si>
  <si>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</si>
  <si>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</si>
  <si>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</si>
  <si>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</si>
  <si>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</si>
  <si>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</si>
  <si>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</si>
  <si>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</si>
  <si>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</si>
  <si>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</si>
  <si>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</si>
  <si>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</si>
  <si>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</si>
  <si>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</si>
  <si>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</si>
  <si>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</si>
  <si>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</si>
  <si>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</si>
  <si>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</si>
  <si>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</si>
  <si>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</si>
  <si>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</si>
  <si>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</si>
  <si>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</si>
  <si>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</si>
  <si>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</si>
  <si>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</si>
  <si>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</si>
  <si>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</si>
  <si>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</si>
  <si>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</si>
  <si>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</si>
  <si>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</si>
  <si>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</si>
  <si>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</si>
  <si>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</si>
  <si>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</si>
  <si>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</si>
  <si>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</si>
  <si>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</si>
  <si>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</si>
  <si>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</si>
  <si>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</si>
  <si>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</si>
  <si>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</si>
  <si>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</si>
  <si>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</si>
  <si>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</si>
  <si>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</si>
  <si>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</si>
  <si>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</si>
  <si>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</si>
  <si>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</si>
  <si>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</si>
  <si>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</si>
  <si>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</si>
  <si>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</si>
  <si>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</si>
  <si>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</si>
  <si>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</si>
  <si>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</si>
  <si>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</si>
  <si>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</si>
  <si>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</si>
  <si>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</si>
  <si>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</si>
  <si>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</si>
  <si>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</si>
  <si>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</si>
  <si>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</si>
  <si>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</si>
  <si>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</si>
  <si>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</si>
  <si>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</si>
  <si>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</si>
  <si>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</si>
  <si>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</si>
  <si>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</si>
  <si>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</si>
  <si>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</si>
  <si>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</si>
  <si>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</si>
  <si>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</si>
  <si>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</si>
  <si>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</si>
  <si>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</si>
  <si>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</si>
  <si>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</si>
  <si>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</si>
  <si>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</si>
  <si>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</si>
  <si>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</si>
  <si>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</si>
  <si>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</si>
  <si>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</si>
  <si>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</si>
  <si>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</si>
  <si>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</si>
  <si>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</si>
  <si>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</si>
  <si>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</si>
  <si>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</si>
  <si>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</si>
  <si>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</si>
  <si>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</si>
  <si>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</si>
  <si>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</si>
  <si>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</si>
  <si>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</si>
  <si>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</si>
  <si>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</si>
  <si>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</si>
  <si>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</si>
  <si>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</si>
  <si>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</si>
  <si>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</si>
  <si>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</si>
  <si>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</si>
  <si>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</si>
  <si>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</si>
  <si>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</si>
  <si>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</si>
  <si>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</si>
  <si>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</si>
  <si>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</si>
  <si>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</si>
  <si>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</si>
  <si>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</si>
  <si>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</si>
  <si>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</si>
  <si>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</si>
  <si>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</si>
  <si>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</si>
  <si>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</si>
  <si>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</si>
  <si>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</si>
  <si>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</si>
  <si>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</si>
  <si>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</si>
  <si>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</si>
  <si>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</si>
  <si>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</si>
  <si>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</si>
  <si>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</si>
  <si>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</si>
  <si>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</si>
  <si>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</si>
  <si>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</si>
  <si>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</si>
  <si>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</si>
  <si>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</si>
  <si>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</si>
  <si>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</si>
  <si>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</si>
  <si>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</si>
  <si>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</si>
  <si>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</si>
  <si>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</si>
  <si>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</si>
  <si>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</si>
  <si>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</si>
  <si>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</si>
  <si>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</si>
  <si>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</si>
  <si>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</si>
  <si>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</si>
  <si>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</si>
  <si>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</si>
  <si>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</si>
  <si>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</si>
  <si>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</si>
  <si>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</si>
  <si>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</si>
  <si>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</si>
  <si>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</si>
  <si>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</si>
  <si>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</si>
  <si>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</si>
  <si>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</si>
  <si>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</si>
  <si>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</si>
  <si>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</si>
  <si>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</si>
  <si>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</si>
  <si>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</si>
  <si>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</si>
  <si>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</si>
  <si>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</si>
  <si>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</si>
  <si>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</si>
  <si>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</si>
  <si>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</si>
  <si>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</si>
  <si>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</si>
  <si>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</si>
  <si>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</si>
  <si>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</si>
  <si>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</si>
  <si>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</si>
  <si>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</si>
  <si>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</si>
  <si>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</si>
  <si>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</si>
  <si>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</si>
  <si>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</si>
  <si>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</si>
  <si>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</si>
  <si>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</si>
  <si>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</si>
  <si>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</si>
  <si>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</si>
  <si>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</si>
  <si>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</si>
  <si>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</si>
  <si>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</si>
  <si>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</si>
  <si>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</si>
  <si>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</si>
  <si>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</si>
  <si>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</si>
  <si>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</si>
  <si>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</si>
  <si>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</si>
  <si>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</si>
  <si>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</si>
  <si>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</si>
  <si>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</si>
  <si>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</si>
  <si>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</si>
  <si>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</si>
  <si>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</si>
  <si>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</si>
  <si>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</si>
  <si>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</si>
  <si>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</si>
  <si>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</si>
  <si>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</si>
  <si>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</si>
  <si>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</si>
  <si>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</si>
  <si>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</si>
  <si>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</si>
  <si>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</si>
  <si>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</si>
  <si>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</si>
  <si>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</si>
  <si>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</si>
  <si>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</si>
  <si>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</si>
  <si>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</si>
  <si>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</si>
  <si>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</si>
  <si>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</si>
  <si>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</si>
  <si>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</si>
  <si>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</si>
  <si>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</si>
  <si>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</si>
  <si>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</si>
  <si>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</si>
  <si>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</si>
  <si>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</si>
  <si>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</si>
  <si>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</si>
  <si>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</si>
  <si>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</si>
  <si>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</si>
  <si>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</si>
  <si>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</si>
  <si>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</si>
  <si>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</si>
  <si>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</si>
  <si>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</si>
  <si>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</si>
  <si>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</si>
  <si>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</si>
  <si>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</si>
  <si>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</si>
  <si>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</si>
  <si>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</si>
  <si>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</si>
  <si>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</si>
  <si>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</si>
  <si>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</si>
  <si>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</si>
  <si>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</si>
  <si>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</si>
  <si>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</si>
  <si>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</si>
  <si>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</si>
  <si>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</si>
  <si>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</si>
  <si>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</si>
  <si>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</si>
  <si>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</si>
  <si>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</si>
  <si>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</si>
  <si>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</si>
  <si>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</si>
  <si>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</si>
  <si>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</si>
  <si>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</si>
  <si>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</si>
  <si>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</si>
  <si>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</si>
  <si>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</si>
  <si>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</si>
  <si>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</si>
  <si>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</si>
  <si>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</si>
  <si>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</si>
  <si>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</si>
  <si>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</si>
  <si>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</si>
  <si>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</si>
  <si>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</si>
  <si>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</si>
  <si>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</si>
  <si>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</si>
  <si>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</si>
  <si>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</si>
  <si>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</si>
  <si>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</si>
  <si>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</si>
  <si>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</si>
  <si>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</si>
  <si>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</si>
  <si>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</si>
  <si>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</si>
  <si>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</si>
  <si>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</si>
  <si>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</si>
  <si>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</si>
  <si>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</si>
  <si>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</si>
  <si>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</si>
  <si>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</si>
  <si>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</si>
  <si>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</si>
  <si>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</si>
  <si>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</si>
  <si>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</si>
  <si>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</si>
  <si>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</si>
  <si>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</si>
  <si>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</si>
  <si>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</si>
  <si>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</si>
  <si>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</si>
  <si>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</si>
  <si>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</si>
  <si>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</si>
  <si>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</si>
  <si>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</si>
  <si>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</si>
  <si>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</si>
  <si>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</si>
  <si>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</si>
  <si>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</si>
  <si>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</si>
  <si>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</si>
  <si>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</si>
  <si>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</si>
  <si>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</si>
  <si>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</si>
  <si>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</si>
  <si>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</si>
  <si>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</si>
  <si>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</si>
  <si>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</si>
  <si>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</si>
  <si>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</si>
  <si>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</si>
  <si>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</si>
  <si>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</si>
  <si>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</si>
  <si>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</si>
  <si>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</si>
  <si>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</si>
  <si>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</si>
  <si>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</si>
  <si>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</si>
  <si>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</si>
  <si>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</si>
  <si>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</si>
  <si>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</si>
  <si>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</si>
  <si>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</si>
  <si>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</si>
  <si>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</si>
  <si>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</si>
  <si>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</si>
  <si>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</si>
  <si>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</si>
  <si>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</si>
  <si>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</si>
  <si>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</si>
  <si>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</si>
  <si>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</si>
  <si>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</si>
  <si>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</si>
  <si>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</si>
  <si>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</si>
  <si>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</si>
  <si>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</si>
  <si>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</si>
  <si>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</si>
  <si>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</si>
  <si>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</si>
  <si>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</si>
  <si>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</si>
  <si>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</si>
  <si>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</si>
  <si>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</si>
  <si>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</si>
  <si>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</si>
  <si>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</si>
  <si>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</si>
  <si>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</si>
  <si>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</si>
  <si>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</si>
  <si>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</si>
  <si>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</si>
  <si>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</si>
  <si>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</si>
  <si>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</si>
  <si>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</si>
  <si>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</si>
  <si>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</si>
  <si>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</si>
  <si>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</si>
  <si>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</si>
  <si>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</si>
  <si>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</si>
  <si>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</si>
  <si>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</si>
  <si>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</si>
  <si>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</si>
  <si>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</si>
  <si>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</si>
  <si>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</si>
  <si>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</si>
  <si>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</si>
  <si>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</si>
  <si>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</si>
  <si>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</si>
  <si>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</si>
  <si>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</si>
  <si>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</si>
  <si>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</si>
  <si>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</si>
  <si>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</si>
  <si>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</si>
  <si>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</si>
  <si>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</si>
  <si>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</si>
  <si>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</si>
  <si>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</si>
  <si>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</si>
  <si>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</si>
  <si>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</si>
  <si>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</si>
  <si>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</si>
  <si>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</si>
  <si>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</si>
  <si>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</si>
  <si>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</si>
  <si>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</si>
  <si>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</si>
  <si>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</si>
  <si>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</si>
  <si>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</si>
  <si>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</si>
  <si>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</si>
  <si>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</si>
  <si>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</si>
  <si>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</si>
  <si>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</si>
  <si>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</si>
  <si>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</si>
  <si>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</si>
  <si>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</si>
  <si>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</si>
  <si>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</si>
  <si>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</si>
  <si>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</si>
  <si>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</si>
  <si>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</si>
  <si>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</si>
  <si>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</si>
  <si>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</si>
  <si>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</si>
  <si>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</si>
  <si>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</si>
  <si>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</si>
  <si>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</si>
  <si>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</si>
  <si>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</si>
  <si>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</si>
  <si>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</si>
  <si>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</si>
  <si>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</si>
  <si>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</si>
  <si>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</si>
  <si>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</si>
  <si>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</si>
  <si>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</si>
  <si>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</si>
  <si>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</si>
  <si>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</si>
  <si>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</si>
  <si>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</si>
  <si>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</si>
  <si>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</si>
  <si>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</si>
  <si>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</si>
  <si>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</si>
  <si>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</si>
  <si>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</si>
  <si>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</si>
  <si>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</si>
  <si>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</si>
  <si>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</si>
  <si>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</si>
  <si>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</si>
  <si>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</si>
  <si>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</si>
  <si>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</si>
  <si>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</si>
  <si>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</si>
  <si>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</si>
  <si>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</si>
  <si>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</si>
  <si>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</si>
  <si>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</si>
  <si>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</si>
  <si>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</si>
  <si>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</si>
  <si>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</si>
  <si>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</si>
  <si>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</si>
  <si>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</si>
  <si>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</si>
  <si>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</si>
  <si>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</si>
  <si>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</si>
  <si>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</si>
  <si>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</si>
  <si>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</si>
  <si>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</si>
  <si>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</si>
  <si>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</si>
  <si>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</si>
  <si>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</si>
  <si>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</si>
  <si>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</si>
  <si>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</si>
  <si>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</si>
  <si>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</si>
  <si>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</si>
  <si>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</si>
  <si>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</si>
  <si>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</si>
  <si>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</si>
  <si>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</si>
  <si>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</si>
  <si>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</si>
  <si>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</si>
  <si>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</si>
  <si>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</si>
  <si>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</si>
  <si>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</si>
  <si>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</si>
  <si>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</si>
  <si>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</si>
  <si>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</si>
  <si>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</si>
  <si>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</si>
  <si>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</si>
  <si>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</si>
  <si>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</si>
  <si>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</si>
  <si>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</si>
  <si>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</si>
  <si>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</si>
  <si>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</si>
  <si>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</si>
  <si>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</si>
  <si>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</si>
  <si>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</si>
  <si>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</si>
  <si>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</si>
  <si>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</si>
  <si>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</si>
  <si>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</si>
  <si>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</si>
  <si>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</si>
  <si>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</si>
  <si>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</si>
  <si>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</si>
  <si>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</si>
  <si>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</si>
  <si>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</si>
  <si>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</si>
  <si>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</si>
  <si>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</si>
  <si>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</si>
  <si>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</si>
  <si>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</si>
  <si>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</si>
  <si>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</si>
  <si>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</si>
  <si>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</si>
  <si>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</si>
  <si>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</si>
  <si>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</si>
  <si>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</si>
  <si>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</si>
  <si>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</si>
  <si>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</si>
  <si>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</si>
  <si>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</si>
  <si>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</si>
  <si>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</si>
  <si>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</si>
  <si>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</si>
  <si>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</si>
  <si>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</si>
  <si>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</si>
  <si>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</si>
  <si>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</si>
  <si>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</si>
  <si>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</si>
  <si>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</si>
  <si>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</si>
  <si>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</si>
  <si>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</si>
  <si>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</si>
  <si>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</si>
  <si>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</si>
  <si>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</si>
  <si>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</si>
  <si>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</si>
  <si>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</si>
  <si>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</si>
  <si>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</si>
  <si>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</si>
  <si>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</si>
  <si>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</si>
  <si>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</si>
  <si>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</si>
  <si>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</si>
  <si>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</si>
  <si>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</si>
  <si>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</si>
  <si>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</si>
  <si>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</si>
  <si>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</si>
  <si>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</si>
  <si>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</si>
  <si>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</si>
  <si>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</si>
  <si>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</si>
  <si>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</si>
  <si>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</si>
  <si>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</si>
  <si>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</si>
  <si>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</si>
  <si>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</si>
  <si>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</si>
  <si>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</si>
  <si>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</si>
  <si>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</si>
  <si>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</si>
  <si>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</si>
  <si>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</si>
  <si>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</si>
  <si>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</si>
  <si>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</si>
  <si>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</si>
  <si>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</si>
  <si>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</si>
  <si>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</si>
  <si>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</si>
  <si>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</si>
  <si>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</si>
  <si>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</si>
  <si>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</si>
  <si>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</si>
  <si>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</si>
  <si>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</si>
  <si>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</si>
  <si>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</si>
  <si>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</si>
  <si>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</si>
  <si>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</si>
  <si>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</si>
  <si>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</si>
  <si>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</si>
  <si>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</si>
  <si>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</si>
  <si>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</si>
  <si>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</si>
  <si>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</si>
  <si>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</si>
  <si>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</si>
  <si>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</si>
  <si>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</si>
  <si>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</si>
  <si>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</si>
  <si>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</si>
  <si>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</si>
  <si>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</si>
  <si>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</si>
  <si>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</si>
  <si>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</si>
  <si>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</si>
  <si>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</si>
  <si>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</si>
  <si>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</si>
  <si>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</si>
  <si>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</si>
  <si>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</si>
  <si>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</si>
  <si>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</si>
  <si>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</si>
  <si>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</si>
  <si>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</si>
  <si>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</si>
  <si>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</si>
  <si>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</si>
  <si>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</si>
  <si>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</si>
  <si>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</si>
  <si>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</si>
  <si>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</si>
  <si>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</si>
  <si>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</si>
  <si>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</si>
  <si>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</si>
  <si>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</si>
  <si>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</si>
  <si>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</si>
  <si>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</si>
  <si>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</si>
  <si>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</si>
  <si>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</si>
  <si>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</si>
  <si>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</si>
  <si>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</si>
  <si>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</si>
  <si>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</si>
  <si>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</si>
  <si>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</si>
  <si>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</si>
  <si>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</si>
  <si>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</si>
  <si>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</si>
  <si>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</si>
  <si>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</si>
  <si>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</si>
  <si>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</si>
  <si>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</si>
  <si>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</si>
  <si>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</si>
  <si>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</si>
  <si>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</si>
  <si>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</si>
  <si>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</si>
  <si>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</si>
  <si>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</si>
  <si>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</si>
  <si>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</si>
  <si>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</si>
  <si>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</si>
  <si>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</si>
  <si>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</si>
  <si>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</si>
  <si>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</si>
  <si>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</si>
  <si>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</si>
  <si>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</si>
  <si>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</si>
  <si>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</si>
  <si>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</si>
  <si>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</si>
  <si>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</si>
  <si>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</si>
  <si>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</si>
  <si>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</si>
  <si>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</si>
  <si>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</si>
  <si>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</si>
  <si>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</si>
  <si>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</si>
  <si>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</si>
  <si>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</si>
  <si>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</si>
  <si>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</si>
  <si>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</si>
  <si>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</si>
  <si>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</si>
  <si>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</si>
  <si>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</si>
  <si>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</si>
  <si>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</si>
  <si>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</si>
  <si>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</si>
  <si>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</si>
  <si>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</si>
  <si>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</si>
  <si>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</si>
  <si>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</si>
  <si>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</si>
  <si>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</si>
  <si>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</si>
  <si>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</si>
  <si>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</si>
  <si>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</si>
  <si>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</si>
  <si>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</si>
  <si>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</si>
  <si>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</si>
  <si>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</si>
  <si>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</si>
  <si>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</si>
  <si>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</si>
  <si>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</si>
  <si>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</si>
  <si>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</si>
  <si>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</si>
  <si>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</si>
  <si>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</si>
  <si>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</si>
  <si>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</si>
  <si>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</si>
  <si>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</si>
  <si>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</si>
  <si>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</si>
  <si>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</si>
  <si>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</si>
  <si>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</si>
  <si>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</si>
  <si>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</si>
  <si>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</si>
  <si>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</si>
  <si>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</si>
  <si>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</si>
  <si>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</si>
  <si>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</si>
  <si>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</si>
  <si>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</si>
  <si>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</si>
  <si>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</si>
  <si>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</si>
  <si>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</si>
  <si>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</si>
  <si>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</si>
  <si>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</si>
  <si>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</si>
  <si>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</si>
  <si>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</si>
  <si>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</si>
  <si>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</si>
  <si>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</si>
  <si>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</si>
  <si>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</si>
  <si>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</si>
  <si>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</si>
  <si>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</si>
  <si>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</si>
  <si>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</si>
  <si>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</si>
  <si>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</si>
  <si>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</si>
  <si>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</si>
  <si>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</si>
  <si>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</si>
  <si>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</si>
  <si>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</si>
  <si>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</si>
  <si>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</si>
  <si>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</si>
  <si>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</si>
  <si>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</si>
  <si>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</si>
  <si>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</si>
  <si>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</si>
  <si>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</si>
  <si>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</si>
  <si>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</si>
  <si>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</si>
  <si>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</si>
  <si>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</si>
  <si>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</si>
  <si>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</si>
  <si>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</si>
  <si>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</si>
  <si>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</si>
  <si>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</si>
  <si>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</si>
  <si>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</si>
  <si>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</si>
  <si>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</si>
  <si>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</si>
  <si>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</si>
  <si>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</si>
  <si>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</si>
  <si>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</si>
  <si>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</si>
  <si>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</si>
  <si>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</si>
  <si>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</si>
  <si>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</si>
  <si>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</si>
  <si>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</si>
  <si>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</si>
  <si>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</si>
  <si>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</si>
  <si>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</si>
  <si>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</si>
  <si>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</si>
  <si>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</si>
  <si>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</si>
  <si>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</si>
  <si>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</si>
  <si>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</si>
  <si>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</si>
  <si>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</si>
  <si>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</si>
  <si>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</si>
  <si>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</si>
  <si>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</si>
  <si>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</si>
  <si>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</si>
  <si>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</si>
  <si>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</si>
  <si>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</si>
  <si>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</si>
  <si>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</si>
  <si>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</si>
  <si>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</si>
  <si>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</si>
  <si>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</si>
  <si>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</si>
  <si>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</si>
  <si>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</si>
  <si>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</si>
  <si>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</si>
  <si>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</si>
  <si>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</si>
  <si>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</si>
  <si>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</si>
  <si>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</si>
  <si>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</si>
  <si>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</si>
  <si>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</si>
  <si>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</si>
  <si>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</si>
  <si>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</si>
  <si>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</si>
  <si>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</si>
  <si>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</si>
  <si>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</si>
  <si>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</si>
  <si>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</si>
  <si>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</si>
  <si>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</si>
  <si>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</si>
  <si>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</si>
  <si>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</si>
  <si>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</si>
  <si>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</si>
  <si>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</si>
  <si>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</si>
  <si>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</si>
  <si>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</si>
  <si>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</si>
  <si>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</si>
  <si>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</si>
  <si>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</si>
  <si>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</si>
  <si>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</si>
  <si>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</si>
  <si>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</si>
  <si>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</si>
  <si>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</si>
  <si>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</si>
  <si>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</si>
  <si>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</si>
  <si>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</si>
  <si>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</si>
  <si>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</si>
  <si>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</si>
  <si>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</si>
  <si>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</si>
  <si>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</si>
  <si>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</si>
  <si>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</si>
  <si>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</si>
  <si>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</si>
  <si>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</si>
  <si>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</si>
  <si>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</si>
  <si>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</si>
  <si>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</si>
  <si>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</si>
  <si>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</si>
  <si>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</si>
  <si>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</si>
  <si>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</si>
  <si>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</si>
  <si>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</si>
  <si>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</si>
  <si>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</si>
  <si>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</si>
  <si>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</si>
  <si>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</si>
  <si>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</si>
  <si>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</si>
  <si>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</si>
  <si>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</si>
  <si>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</si>
  <si>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</si>
  <si>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</si>
  <si>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</si>
  <si>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</si>
  <si>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</si>
  <si>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</si>
  <si>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</si>
  <si>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</si>
  <si>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</si>
  <si>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</si>
  <si>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</si>
  <si>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</si>
  <si>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</si>
  <si>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</si>
  <si>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</si>
  <si>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</si>
  <si>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</si>
  <si>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</si>
  <si>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</si>
  <si>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</si>
  <si>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</si>
  <si>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</si>
  <si>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</si>
  <si>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</si>
  <si>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</si>
  <si>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</si>
  <si>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</si>
  <si>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</si>
  <si>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</si>
  <si>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</si>
  <si>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</si>
  <si>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</si>
  <si>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</si>
  <si>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</si>
  <si>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</si>
  <si>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</si>
  <si>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</si>
  <si>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</si>
  <si>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</si>
  <si>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</si>
  <si>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</si>
  <si>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</si>
  <si>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</si>
  <si>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</si>
  <si>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</si>
  <si>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</si>
  <si>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</si>
  <si>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</si>
  <si>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</si>
  <si>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</si>
  <si>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</si>
  <si>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</si>
  <si>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</si>
  <si>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</si>
  <si>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</si>
  <si>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</si>
  <si>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</si>
  <si>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</si>
  <si>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</si>
  <si>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</si>
  <si>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</si>
  <si>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</si>
  <si>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</si>
  <si>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</si>
  <si>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</si>
  <si>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</si>
  <si>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</si>
  <si>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</si>
  <si>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</si>
  <si>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</si>
  <si>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</si>
  <si>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</si>
  <si>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</si>
  <si>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</si>
  <si>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</si>
  <si>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</si>
  <si>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</si>
  <si>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</si>
  <si>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</si>
  <si>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</si>
  <si>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</si>
  <si>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</si>
  <si>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</si>
  <si>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</si>
  <si>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</si>
  <si>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</si>
  <si>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</si>
  <si>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</si>
  <si>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</si>
  <si>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</si>
  <si>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</si>
  <si>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</si>
  <si>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</si>
  <si>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</si>
  <si>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</si>
  <si>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</si>
  <si>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</si>
  <si>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</si>
  <si>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</si>
  <si>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</si>
  <si>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</si>
  <si>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</si>
  <si>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</si>
  <si>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</si>
  <si>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</si>
  <si>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</si>
  <si>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</si>
  <si>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</si>
  <si>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</si>
  <si>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</si>
  <si>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</si>
  <si>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</si>
  <si>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</si>
  <si>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</si>
  <si>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</si>
  <si>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</si>
  <si>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</si>
  <si>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</si>
  <si>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</si>
  <si>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</si>
  <si>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</si>
  <si>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</si>
  <si>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</si>
  <si>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</si>
  <si>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</si>
  <si>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</si>
  <si>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</si>
  <si>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</si>
  <si>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</si>
  <si>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</si>
  <si>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</si>
  <si>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</si>
  <si>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</si>
  <si>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</si>
  <si>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</si>
  <si>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</si>
  <si>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</si>
  <si>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</si>
  <si>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</si>
  <si>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</si>
  <si>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</si>
  <si>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</si>
  <si>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</si>
  <si>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</si>
  <si>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</si>
  <si>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</si>
  <si>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</si>
  <si>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</si>
  <si>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</si>
  <si>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</si>
  <si>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</si>
  <si>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</si>
  <si>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</si>
  <si>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</si>
  <si>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</si>
  <si>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</si>
  <si>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</si>
  <si>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</si>
  <si>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</si>
  <si>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</si>
  <si>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</si>
  <si>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</si>
  <si>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</si>
  <si>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</si>
  <si>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</si>
  <si>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</si>
  <si>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</si>
  <si>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</si>
  <si>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</si>
  <si>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</si>
  <si>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</si>
  <si>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</si>
  <si>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</si>
  <si>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</si>
  <si>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</si>
  <si>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</si>
  <si>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</si>
  <si>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</si>
  <si>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</si>
  <si>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</si>
  <si>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</si>
  <si>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</si>
  <si>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</si>
  <si>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</si>
  <si>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</si>
  <si>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</si>
  <si>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</si>
  <si>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</si>
  <si>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</si>
  <si>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</si>
  <si>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</si>
  <si>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</si>
  <si>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</si>
  <si>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</si>
  <si>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</si>
  <si>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</si>
  <si>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</si>
  <si>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</si>
  <si>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</si>
  <si>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</si>
  <si>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</si>
  <si>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</si>
  <si>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</si>
  <si>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</si>
  <si>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</si>
  <si>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</si>
  <si>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</si>
  <si>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</si>
  <si>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</si>
  <si>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</si>
  <si>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</si>
  <si>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</si>
  <si>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</si>
  <si>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</si>
  <si>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</si>
  <si>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</si>
  <si>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</si>
  <si>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</si>
  <si>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</si>
  <si>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</si>
  <si>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</si>
  <si>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</si>
  <si>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</si>
  <si>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</si>
  <si>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</si>
  <si>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</si>
  <si>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</si>
  <si>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</si>
  <si>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</si>
  <si>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</si>
  <si>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</si>
  <si>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</si>
  <si>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</si>
  <si>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</si>
  <si>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</si>
  <si>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</si>
  <si>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</si>
  <si>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</si>
  <si>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</si>
  <si>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</si>
  <si>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</si>
  <si>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</si>
  <si>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</si>
  <si>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</si>
  <si>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</si>
  <si>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</si>
  <si>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</si>
  <si>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</si>
  <si>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</si>
  <si>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</si>
  <si>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</si>
  <si>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</si>
  <si>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</si>
  <si>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</si>
  <si>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</si>
  <si>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</si>
  <si>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</si>
  <si>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</si>
  <si>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</si>
  <si>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</si>
  <si>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</si>
  <si>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</si>
  <si>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</si>
  <si>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</si>
  <si>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</si>
  <si>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</si>
  <si>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</si>
  <si>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</si>
  <si>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</si>
  <si>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</si>
  <si>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</si>
  <si>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</si>
  <si>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</si>
  <si>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</si>
  <si>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</si>
  <si>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</si>
  <si>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</si>
  <si>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</si>
  <si>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</si>
  <si>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</si>
  <si>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</si>
  <si>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</si>
  <si>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</si>
  <si>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</si>
  <si>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</si>
  <si>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</si>
  <si>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</si>
  <si>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</si>
  <si>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</si>
  <si>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</si>
  <si>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</si>
  <si>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</si>
  <si>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</si>
  <si>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</si>
  <si>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</si>
  <si>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</si>
  <si>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</si>
  <si>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</si>
  <si>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</si>
  <si>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</si>
  <si>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</si>
  <si>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</si>
  <si>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</si>
  <si>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</si>
  <si>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</si>
  <si>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</si>
  <si>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</si>
  <si>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</si>
  <si>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</si>
  <si>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</si>
  <si>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</si>
  <si>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</si>
  <si>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</si>
  <si>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</si>
  <si>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</si>
  <si>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</si>
  <si>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</si>
  <si>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</si>
  <si>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</si>
  <si>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</si>
  <si>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</si>
  <si>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</si>
  <si>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</si>
  <si>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</si>
  <si>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</si>
  <si>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</si>
  <si>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</si>
  <si>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</si>
  <si>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</si>
  <si>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</si>
  <si>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</si>
  <si>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</si>
  <si>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</si>
  <si>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</si>
  <si>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</si>
  <si>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</si>
  <si>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</si>
  <si>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</si>
  <si>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</si>
  <si>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</si>
  <si>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</si>
  <si>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</si>
  <si>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</si>
  <si>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</si>
  <si>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</si>
  <si>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</si>
  <si>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</si>
  <si>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</si>
  <si>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</si>
  <si>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</si>
  <si>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</si>
  <si>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</si>
  <si>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</si>
  <si>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</si>
  <si>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</si>
  <si>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</si>
  <si>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</si>
  <si>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</si>
  <si>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</si>
  <si>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</si>
  <si>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</si>
  <si>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</si>
  <si>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</si>
  <si>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</si>
  <si>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</si>
  <si>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</si>
  <si>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</si>
  <si>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</si>
  <si>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</si>
  <si>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</si>
  <si>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</si>
  <si>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</si>
  <si>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</si>
  <si>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</si>
  <si>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</si>
  <si>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</si>
  <si>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</si>
  <si>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</si>
  <si>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</si>
  <si>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</si>
  <si>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</si>
  <si>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</si>
  <si>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</si>
  <si>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</si>
  <si>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</si>
  <si>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</si>
  <si>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</si>
  <si>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</si>
  <si>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</si>
  <si>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</si>
  <si>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</si>
  <si>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</si>
  <si>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</si>
  <si>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</si>
  <si>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</si>
  <si>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</si>
  <si>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</si>
  <si>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</si>
  <si>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</si>
  <si>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</si>
  <si>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</si>
  <si>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</si>
  <si>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</si>
  <si>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</si>
  <si>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</si>
  <si>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</si>
  <si>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</si>
  <si>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</si>
  <si>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</si>
  <si>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</si>
  <si>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</si>
  <si>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</si>
  <si>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</si>
  <si>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</si>
  <si>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</si>
  <si>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</si>
  <si>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</si>
  <si>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</si>
  <si>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</si>
  <si>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</si>
  <si>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</si>
  <si>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</si>
  <si>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</si>
  <si>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</si>
  <si>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</si>
  <si>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</si>
  <si>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</si>
  <si>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</si>
  <si>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</si>
  <si>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</si>
  <si>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</si>
  <si>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</si>
  <si>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</si>
  <si>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</si>
  <si>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</si>
  <si>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</si>
  <si>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</si>
  <si>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</si>
  <si>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</si>
  <si>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</si>
  <si>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</si>
  <si>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</si>
  <si>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</si>
  <si>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</si>
  <si>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</si>
  <si>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</si>
  <si>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</si>
  <si>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</si>
  <si>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</si>
  <si>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</si>
  <si>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</si>
  <si>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</si>
  <si>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</si>
  <si>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</si>
  <si>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</si>
  <si>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</si>
  <si>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</si>
  <si>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</si>
  <si>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</si>
  <si>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</si>
  <si>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</si>
  <si>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</si>
  <si>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</si>
  <si>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</si>
  <si>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</si>
  <si>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</si>
  <si>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</si>
  <si>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</si>
  <si>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</si>
  <si>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</si>
  <si>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</si>
  <si>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</si>
  <si>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</si>
  <si>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</si>
  <si>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</si>
  <si>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</si>
  <si>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</si>
  <si>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</si>
  <si>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</si>
  <si>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</si>
  <si>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</si>
  <si>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</si>
  <si>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</si>
  <si>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</si>
  <si>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</si>
  <si>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</si>
  <si>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</si>
  <si>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</si>
  <si>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</si>
  <si>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</si>
  <si>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</si>
  <si>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</si>
  <si>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</si>
  <si>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</si>
  <si>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</si>
  <si>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</si>
  <si>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</si>
  <si>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</si>
  <si>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</si>
  <si>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</si>
  <si>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</si>
  <si>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</si>
  <si>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</si>
  <si>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</si>
  <si>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</si>
  <si>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</si>
  <si>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</si>
  <si>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</si>
  <si>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</si>
  <si>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</si>
  <si>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</si>
  <si>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</si>
  <si>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</si>
  <si>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</si>
  <si>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</si>
  <si>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</si>
  <si>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</si>
  <si>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</si>
  <si>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</si>
  <si>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</si>
  <si>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</si>
  <si>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</si>
  <si>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</si>
  <si>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</si>
  <si>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</si>
  <si>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</si>
  <si>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</si>
  <si>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</si>
  <si>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</si>
  <si>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</si>
  <si>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</si>
  <si>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</si>
  <si>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</si>
  <si>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</si>
  <si>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</si>
  <si>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</si>
  <si>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</si>
  <si>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</si>
  <si>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</si>
  <si>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</si>
  <si>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</si>
  <si>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</si>
  <si>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</si>
  <si>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</si>
  <si>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</si>
  <si>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</si>
  <si>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</si>
  <si>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</si>
  <si>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</si>
  <si>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</si>
  <si>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</si>
  <si>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</si>
  <si>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</si>
  <si>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</si>
  <si>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</si>
  <si>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</si>
  <si>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</si>
  <si>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</si>
  <si>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</si>
  <si>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</si>
  <si>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</si>
  <si>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</si>
  <si>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</si>
  <si>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</si>
  <si>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</si>
  <si>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</si>
  <si>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</si>
  <si>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</si>
  <si>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</si>
  <si>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</si>
  <si>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</si>
  <si>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</si>
  <si>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</si>
  <si>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</si>
  <si>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</si>
  <si>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</si>
  <si>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</si>
  <si>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</si>
  <si>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</si>
  <si>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</si>
  <si>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</si>
  <si>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</si>
  <si>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</si>
  <si>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</si>
  <si>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</si>
  <si>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</si>
  <si>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</si>
  <si>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</si>
  <si>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</si>
  <si>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</si>
  <si>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</si>
  <si>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</si>
  <si>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</si>
  <si>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</si>
  <si>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</si>
  <si>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</si>
  <si>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</si>
  <si>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</si>
  <si>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</si>
  <si>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</si>
  <si>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</si>
  <si>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</si>
  <si>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</si>
  <si>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</si>
  <si>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</si>
  <si>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</si>
  <si>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</si>
  <si>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</si>
  <si>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</si>
  <si>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</si>
  <si>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</si>
  <si>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</si>
  <si>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</si>
  <si>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</si>
  <si>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</si>
  <si>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</si>
  <si>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</si>
  <si>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</si>
  <si>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</si>
  <si>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</si>
  <si>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</si>
  <si>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</si>
  <si>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</si>
  <si>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</si>
  <si>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</si>
  <si>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</si>
  <si>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</si>
  <si>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</si>
  <si>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</si>
  <si>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</si>
  <si>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</si>
  <si>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</si>
  <si>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</si>
  <si>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</si>
  <si>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</si>
  <si>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</si>
  <si>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</si>
  <si>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</si>
  <si>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</si>
  <si>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</si>
  <si>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</si>
  <si>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</si>
  <si>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</si>
  <si>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</si>
  <si>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</si>
  <si>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</si>
  <si>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</si>
  <si>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</si>
  <si>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</si>
  <si>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</si>
  <si>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</si>
  <si>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</si>
  <si>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</si>
  <si>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</si>
  <si>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</si>
  <si>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</si>
  <si>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</si>
  <si>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</si>
  <si>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</si>
  <si>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</si>
  <si>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</si>
  <si>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</si>
  <si>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</si>
  <si>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</si>
  <si>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</si>
  <si>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</si>
  <si>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</si>
  <si>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</si>
  <si>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</si>
  <si>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</si>
  <si>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</si>
  <si>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</si>
  <si>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</si>
  <si>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</si>
  <si>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</si>
  <si>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</si>
  <si>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</si>
  <si>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</si>
  <si>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</si>
  <si>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</si>
  <si>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</si>
  <si>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</si>
  <si>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</si>
  <si>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</si>
  <si>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</si>
  <si>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</si>
  <si>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</si>
  <si>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</si>
  <si>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</si>
  <si>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</si>
  <si>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</si>
  <si>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</si>
  <si>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</si>
  <si>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</si>
  <si>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</si>
  <si>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</si>
  <si>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</si>
  <si>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</si>
  <si>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</si>
  <si>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</si>
  <si>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</si>
  <si>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</si>
  <si>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</si>
  <si>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</si>
  <si>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</si>
  <si>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</si>
  <si>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</si>
  <si>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</si>
  <si>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</si>
  <si>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</si>
  <si>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</si>
  <si>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</si>
  <si>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</si>
  <si>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</si>
  <si>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</si>
  <si>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</si>
  <si>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</si>
  <si>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</si>
  <si>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</si>
  <si>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</si>
  <si>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</si>
  <si>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</si>
  <si>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</si>
  <si>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</si>
  <si>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</si>
  <si>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</si>
  <si>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</si>
  <si>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</si>
  <si>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</si>
  <si>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</si>
  <si>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</si>
  <si>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</si>
  <si>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</si>
  <si>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</si>
  <si>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</si>
  <si>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</si>
  <si>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</si>
  <si>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</si>
  <si>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</si>
  <si>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</si>
  <si>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</si>
  <si>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</si>
  <si>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</si>
  <si>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</si>
  <si>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</si>
  <si>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</si>
  <si>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</si>
  <si>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</si>
  <si>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</si>
  <si>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</si>
  <si>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</si>
  <si>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</si>
  <si>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</si>
  <si>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</si>
  <si>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</si>
  <si>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</si>
  <si>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</si>
  <si>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</si>
  <si>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</si>
  <si>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</si>
  <si>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</si>
  <si>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</si>
  <si>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</si>
  <si>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</si>
  <si>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</si>
  <si>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</si>
  <si>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</si>
  <si>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</si>
  <si>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</si>
  <si>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</si>
  <si>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</si>
  <si>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</si>
  <si>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</si>
  <si>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</si>
  <si>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</si>
  <si>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</si>
  <si>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</si>
  <si>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</si>
  <si>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</si>
  <si>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</si>
  <si>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</si>
  <si>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</si>
  <si>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</si>
  <si>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</si>
  <si>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</si>
  <si>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</si>
  <si>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</si>
  <si>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</si>
  <si>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</si>
  <si>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</si>
  <si>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</si>
  <si>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</si>
  <si>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</si>
  <si>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</si>
  <si>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</si>
  <si>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</si>
  <si>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</si>
  <si>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</si>
  <si>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</si>
  <si>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</si>
  <si>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</si>
  <si>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</si>
  <si>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</si>
  <si>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</si>
  <si>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</si>
  <si>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</si>
  <si>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</si>
  <si>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</si>
  <si>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</si>
  <si>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</si>
  <si>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</si>
  <si>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</si>
  <si>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</si>
  <si>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</si>
  <si>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</si>
  <si>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</si>
  <si>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</si>
  <si>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</si>
  <si>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</si>
  <si>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</si>
  <si>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</si>
  <si>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</si>
  <si>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</si>
  <si>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</si>
  <si>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</si>
  <si>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</si>
  <si>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</si>
  <si>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</si>
  <si>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</si>
  <si>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</si>
  <si>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</si>
  <si>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</si>
  <si>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</si>
  <si>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</si>
  <si>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</si>
  <si>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</si>
  <si>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</si>
  <si>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</si>
  <si>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</si>
  <si>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</si>
  <si>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</si>
  <si>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</si>
  <si>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</si>
  <si>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</si>
  <si>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</si>
  <si>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</si>
  <si>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</si>
  <si>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</si>
  <si>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</si>
  <si>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</si>
  <si>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</si>
  <si>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</si>
  <si>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</si>
  <si>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</si>
  <si>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</si>
  <si>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</si>
  <si>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</si>
  <si>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</si>
  <si>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</si>
  <si>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</si>
  <si>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</si>
  <si>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</si>
  <si>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</si>
  <si>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</si>
  <si>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</si>
  <si>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</si>
  <si>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</si>
  <si>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</si>
  <si>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</si>
  <si>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</si>
  <si>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</si>
  <si>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</si>
  <si>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</si>
  <si>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</si>
  <si>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</si>
  <si>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</si>
  <si>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</si>
  <si>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</si>
  <si>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</si>
  <si>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</si>
  <si>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</si>
  <si>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</si>
  <si>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</si>
  <si>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</si>
  <si>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</si>
  <si>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</si>
  <si>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</si>
  <si>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</si>
  <si>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</si>
  <si>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</si>
  <si>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</si>
  <si>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</si>
  <si>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</si>
  <si>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</si>
  <si>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</si>
  <si>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</si>
  <si>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</si>
  <si>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</si>
  <si>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</si>
  <si>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</si>
  <si>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</si>
  <si>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</si>
  <si>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</si>
  <si>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</si>
  <si>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</si>
  <si>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</si>
  <si>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</si>
  <si>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</si>
  <si>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</si>
  <si>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</si>
  <si>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</si>
  <si>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</si>
  <si>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</si>
  <si>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</si>
  <si>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</si>
  <si>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</si>
  <si>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</si>
  <si>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</si>
  <si>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</si>
  <si>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</si>
  <si>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</si>
  <si>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</si>
  <si>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</si>
  <si>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</si>
  <si>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</si>
  <si>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</si>
  <si>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</si>
  <si>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</si>
  <si>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</si>
  <si>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</si>
  <si>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</si>
  <si>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</si>
  <si>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</si>
  <si>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</si>
  <si>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</si>
  <si>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</si>
  <si>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</si>
  <si>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</si>
  <si>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</si>
  <si>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</si>
  <si>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</si>
  <si>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</si>
  <si>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</si>
  <si>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</si>
  <si>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</si>
  <si>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</si>
  <si>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</si>
  <si>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</si>
  <si>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</si>
  <si>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</si>
  <si>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</si>
  <si>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</si>
  <si>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</si>
  <si>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</si>
  <si>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</si>
  <si>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</si>
  <si>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</si>
  <si>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</si>
  <si>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</si>
  <si>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</si>
  <si>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</si>
  <si>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</si>
  <si>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</si>
  <si>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</si>
  <si>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</si>
  <si>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</si>
  <si>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</si>
  <si>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</si>
  <si>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</si>
  <si>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</si>
  <si>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</si>
  <si>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</si>
  <si>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</si>
  <si>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</si>
  <si>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</si>
  <si>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</si>
  <si>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</si>
  <si>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</si>
  <si>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</si>
  <si>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</si>
  <si>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</si>
  <si>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</si>
  <si>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</si>
  <si>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</si>
  <si>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</si>
  <si>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</si>
  <si>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</si>
  <si>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</si>
  <si>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</si>
  <si>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</si>
  <si>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</si>
  <si>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</si>
  <si>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</si>
  <si>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</si>
  <si>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</si>
  <si>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</si>
  <si>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</si>
  <si>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</si>
  <si>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</si>
  <si>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</si>
  <si>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</si>
  <si>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</si>
  <si>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</si>
  <si>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</si>
  <si>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</si>
  <si>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</si>
  <si>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</si>
  <si>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</si>
  <si>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</si>
  <si>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</si>
  <si>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</si>
  <si>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</si>
  <si>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</si>
  <si>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</si>
  <si>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</si>
  <si>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</si>
  <si>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</si>
  <si>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</si>
  <si>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</si>
  <si>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</si>
  <si>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</si>
  <si>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</si>
  <si>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</si>
  <si>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</si>
  <si>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</si>
  <si>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</si>
  <si>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</si>
  <si>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</si>
  <si>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</si>
  <si>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</si>
  <si>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</si>
  <si>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</si>
  <si>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</si>
  <si>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</si>
  <si>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</si>
  <si>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</si>
  <si>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</si>
  <si>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</si>
  <si>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</si>
  <si>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</si>
  <si>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</si>
  <si>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</si>
  <si>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</si>
  <si>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</si>
  <si>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</si>
  <si>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</si>
  <si>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</si>
  <si>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</si>
  <si>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</si>
  <si>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</si>
  <si>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</si>
  <si>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</si>
  <si>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</si>
  <si>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</si>
  <si>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</si>
  <si>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</si>
  <si>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</si>
  <si>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</si>
  <si>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</si>
  <si>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</si>
  <si>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</si>
  <si>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</si>
  <si>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</si>
  <si>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</si>
  <si>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</si>
  <si>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</si>
  <si>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</si>
  <si>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</si>
  <si>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</si>
  <si>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</si>
  <si>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</si>
  <si>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</si>
  <si>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</si>
  <si>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</si>
  <si>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</si>
  <si>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</si>
  <si>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</si>
  <si>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</si>
  <si>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</si>
  <si>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</si>
  <si>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</si>
  <si>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</si>
  <si>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</si>
  <si>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</si>
  <si>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</si>
  <si>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</si>
  <si>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</si>
  <si>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</si>
  <si>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</si>
  <si>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</si>
  <si>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</si>
  <si>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</si>
  <si>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</si>
  <si>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</si>
  <si>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</si>
  <si>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</si>
  <si>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</si>
  <si>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</si>
  <si>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</si>
  <si>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</si>
  <si>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</si>
  <si>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</si>
  <si>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</si>
  <si>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</si>
  <si>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</si>
  <si>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</si>
  <si>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</si>
  <si>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</si>
  <si>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</si>
  <si>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</si>
  <si>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</si>
  <si>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</si>
  <si>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</si>
  <si>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</si>
  <si>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</si>
  <si>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</si>
  <si>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</si>
  <si>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</si>
  <si>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</si>
  <si>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</si>
  <si>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</si>
  <si>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</si>
  <si>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</si>
  <si>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</si>
  <si>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</si>
  <si>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</si>
  <si>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</si>
  <si>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</si>
  <si>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</si>
  <si>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</si>
  <si>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</si>
  <si>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</si>
  <si>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</si>
  <si>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</si>
  <si>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</si>
  <si>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</si>
  <si>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</si>
  <si>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</si>
  <si>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</si>
  <si>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</si>
  <si>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</si>
  <si>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</si>
  <si>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</si>
  <si>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</si>
  <si>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</si>
  <si>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</si>
  <si>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</si>
  <si>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</si>
  <si>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</si>
  <si>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</si>
  <si>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</si>
  <si>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</si>
  <si>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</si>
  <si>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</si>
  <si>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</si>
  <si>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</si>
  <si>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</si>
  <si>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</si>
  <si>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</si>
  <si>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</si>
  <si>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</si>
  <si>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</si>
  <si>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</si>
  <si>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</si>
  <si>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</si>
  <si>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</si>
  <si>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</si>
  <si>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</si>
  <si>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</si>
  <si>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</si>
  <si>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</si>
  <si>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</si>
  <si>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</si>
  <si>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</si>
  <si>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</si>
  <si>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</si>
  <si>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</si>
  <si>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</si>
  <si>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</si>
  <si>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</si>
  <si>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</si>
  <si>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</si>
  <si>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</si>
  <si>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</si>
  <si>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</si>
  <si>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</si>
  <si>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</si>
  <si>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</si>
  <si>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</si>
  <si>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</si>
  <si>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</si>
  <si>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</si>
  <si>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</si>
  <si>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</si>
  <si>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</si>
  <si>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</si>
  <si>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</si>
  <si>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</si>
  <si>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</si>
  <si>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</si>
  <si>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</si>
  <si>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</si>
  <si>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</si>
  <si>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</si>
  <si>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</si>
  <si>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</si>
  <si>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</si>
  <si>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</si>
  <si>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</si>
  <si>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</si>
  <si>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</si>
  <si>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</si>
  <si>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</si>
  <si>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</si>
  <si>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</si>
  <si>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</si>
  <si>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</si>
  <si>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</si>
  <si>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</si>
  <si>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</si>
  <si>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</si>
  <si>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</si>
  <si>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</si>
  <si>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</si>
  <si>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</si>
  <si>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</si>
  <si>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</si>
  <si>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</si>
  <si>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</si>
  <si>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</si>
  <si>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</si>
  <si>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</si>
  <si>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</si>
  <si>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</si>
  <si>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</si>
  <si>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</si>
  <si>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</si>
  <si>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</si>
  <si>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</si>
  <si>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</si>
  <si>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</si>
  <si>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</si>
  <si>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</si>
  <si>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</si>
  <si>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</si>
  <si>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</si>
  <si>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</si>
  <si>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</si>
  <si>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</si>
  <si>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</si>
  <si>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</si>
  <si>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</si>
  <si>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</si>
  <si>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</si>
  <si>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</si>
  <si>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</si>
  <si>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</si>
  <si>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</si>
  <si>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</si>
  <si>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</si>
  <si>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</si>
  <si>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</si>
  <si>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</si>
  <si>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</si>
  <si>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</si>
  <si>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</si>
  <si>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</si>
  <si>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</si>
  <si>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</si>
  <si>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</si>
  <si>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</si>
  <si>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</si>
  <si>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</si>
  <si>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</si>
  <si>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</si>
  <si>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</si>
  <si>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</si>
  <si>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</si>
  <si>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</si>
  <si>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</si>
  <si>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</si>
  <si>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</si>
  <si>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</si>
  <si>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</si>
  <si>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</si>
  <si>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</si>
  <si>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</si>
  <si>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</si>
  <si>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</si>
  <si>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</si>
  <si>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</si>
  <si>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</si>
  <si>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</si>
  <si>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</si>
  <si>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</si>
  <si>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</si>
  <si>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</si>
  <si>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</si>
  <si>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</si>
  <si>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</si>
  <si>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</si>
  <si>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</si>
  <si>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</si>
  <si>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</si>
  <si>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</si>
  <si>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</si>
  <si>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</si>
  <si>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</si>
  <si>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</si>
  <si>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</si>
  <si>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</si>
  <si>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</si>
  <si>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</si>
  <si>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</si>
  <si>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</si>
  <si>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</si>
  <si>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</si>
  <si>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</si>
  <si>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</si>
  <si>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</si>
  <si>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</si>
  <si>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</si>
  <si>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</si>
  <si>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</si>
  <si>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</si>
  <si>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</si>
  <si>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</si>
  <si>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</si>
  <si>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</si>
  <si>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</si>
  <si>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</si>
  <si>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</si>
  <si>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</si>
  <si>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</si>
  <si>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</si>
  <si>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</si>
  <si>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</si>
  <si>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</si>
  <si>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</si>
  <si>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</si>
  <si>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</si>
  <si>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</si>
  <si>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</si>
  <si>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</si>
  <si>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</si>
  <si>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</si>
  <si>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</si>
  <si>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</si>
  <si>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</si>
  <si>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</si>
  <si>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</si>
  <si>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</si>
  <si>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</si>
  <si>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</si>
  <si>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</si>
  <si>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</si>
  <si>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</si>
  <si>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</si>
  <si>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</si>
  <si>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</si>
  <si>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</si>
  <si>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</si>
  <si>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</si>
  <si>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</si>
  <si>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</si>
  <si>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</si>
  <si>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</si>
  <si>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</si>
  <si>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</si>
  <si>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</si>
  <si>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</si>
  <si>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</si>
  <si>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</si>
  <si>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</si>
  <si>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</si>
  <si>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</si>
  <si>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</si>
  <si>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</si>
  <si>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</si>
  <si>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</si>
  <si>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</si>
  <si>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</si>
  <si>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</si>
  <si>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</si>
  <si>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</si>
  <si>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</si>
  <si>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</si>
  <si>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</si>
  <si>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</si>
  <si>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</si>
  <si>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</si>
  <si>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</si>
  <si>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</si>
  <si>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</si>
  <si>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</si>
  <si>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</si>
  <si>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</si>
  <si>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</si>
  <si>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</si>
  <si>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</si>
  <si>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</si>
  <si>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</si>
  <si>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</si>
  <si>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</si>
  <si>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</si>
  <si>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</si>
  <si>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</si>
  <si>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</si>
  <si>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</si>
  <si>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</si>
  <si>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</si>
  <si>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</si>
  <si>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</si>
  <si>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</si>
  <si>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</si>
  <si>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</si>
  <si>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</si>
  <si>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</si>
  <si>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</si>
  <si>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</si>
  <si>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</si>
  <si>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</si>
  <si>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</si>
  <si>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</si>
  <si>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</si>
  <si>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</si>
  <si>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</si>
  <si>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</si>
  <si>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</si>
  <si>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</si>
  <si>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</si>
  <si>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</si>
  <si>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</si>
  <si>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</si>
  <si>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</si>
  <si>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</si>
  <si>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</si>
  <si>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</si>
  <si>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</si>
  <si>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</si>
  <si>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</si>
  <si>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</si>
  <si>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</si>
  <si>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</si>
  <si>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</si>
  <si>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</si>
  <si>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</si>
  <si>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</si>
  <si>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</si>
  <si>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</si>
  <si>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</si>
  <si>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</si>
  <si>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</si>
  <si>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</si>
  <si>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</si>
  <si>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</si>
  <si>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</si>
  <si>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</si>
  <si>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</si>
  <si>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</si>
  <si>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</si>
  <si>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</si>
  <si>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</si>
  <si>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</si>
  <si>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</si>
  <si>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</si>
  <si>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</si>
  <si>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</si>
  <si>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</si>
  <si>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</si>
  <si>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</si>
  <si>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</si>
  <si>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</si>
  <si>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</si>
  <si>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</si>
  <si>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</si>
  <si>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</si>
  <si>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</si>
  <si>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</si>
  <si>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</si>
  <si>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</si>
  <si>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</si>
  <si>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</si>
  <si>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</si>
  <si>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</si>
  <si>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</si>
  <si>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</si>
  <si>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</si>
  <si>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</si>
  <si>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</si>
  <si>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</si>
  <si>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</si>
  <si>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</si>
  <si>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</si>
  <si>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</si>
  <si>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</si>
  <si>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</si>
  <si>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</si>
  <si>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</si>
  <si>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</si>
  <si>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</si>
  <si>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</si>
  <si>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</si>
  <si>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</si>
  <si>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</si>
  <si>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</si>
  <si>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</si>
  <si>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</si>
  <si>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</si>
  <si>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</si>
  <si>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</si>
  <si>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</si>
  <si>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</si>
  <si>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</si>
  <si>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</si>
  <si>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</si>
  <si>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</si>
  <si>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</si>
  <si>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</si>
  <si>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</si>
  <si>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</si>
  <si>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</si>
  <si>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</si>
  <si>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</si>
  <si>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</si>
  <si>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</si>
  <si>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</si>
  <si>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</si>
  <si>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</si>
  <si>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</si>
  <si>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</si>
  <si>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</si>
  <si>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</si>
  <si>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</si>
  <si>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</si>
  <si>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</si>
  <si>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</si>
  <si>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</si>
  <si>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</si>
  <si>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</si>
  <si>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</si>
  <si>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</si>
  <si>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</si>
  <si>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</si>
  <si>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</si>
  <si>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</si>
  <si>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</si>
  <si>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</si>
  <si>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</si>
  <si>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</si>
  <si>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</si>
  <si>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</si>
  <si>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</si>
  <si>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</si>
  <si>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</si>
  <si>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</si>
  <si>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</si>
  <si>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</si>
  <si>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</si>
  <si>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</si>
  <si>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</si>
  <si>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</si>
  <si>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</si>
  <si>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</si>
  <si>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</si>
  <si>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</si>
  <si>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</si>
  <si>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</si>
  <si>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</si>
  <si>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</si>
  <si>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</si>
  <si>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</si>
  <si>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</si>
  <si>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</si>
  <si>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</si>
  <si>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</si>
  <si>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</si>
  <si>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</si>
  <si>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</si>
  <si>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</si>
  <si>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</si>
  <si>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</si>
  <si>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</si>
  <si>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</si>
  <si>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</si>
  <si>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</si>
  <si>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</si>
  <si>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</si>
  <si>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</si>
  <si>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</si>
  <si>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</si>
  <si>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</si>
  <si>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</si>
  <si>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</si>
  <si>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</si>
  <si>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</si>
  <si>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</si>
  <si>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</si>
  <si>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</si>
  <si>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</si>
  <si>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</si>
  <si>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</si>
  <si>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</si>
  <si>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</si>
  <si>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</si>
  <si>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</si>
  <si>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</si>
  <si>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</si>
  <si>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</si>
  <si>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</si>
  <si>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</si>
  <si>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</si>
  <si>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</si>
  <si>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</si>
  <si>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</si>
  <si>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</si>
  <si>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</si>
  <si>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</si>
  <si>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</si>
  <si>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</si>
  <si>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</si>
  <si>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</si>
  <si>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</si>
  <si>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</si>
  <si>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</si>
  <si>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</si>
  <si>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</si>
  <si>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</si>
  <si>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</si>
  <si>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</si>
  <si>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</si>
  <si>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</si>
  <si>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</si>
  <si>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</si>
  <si>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</si>
  <si>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</si>
  <si>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</si>
  <si>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</si>
  <si>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</si>
  <si>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</si>
  <si>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</si>
  <si>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</si>
  <si>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</si>
  <si>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</si>
  <si>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</si>
  <si>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</si>
  <si>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</si>
  <si>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</si>
  <si>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</si>
  <si>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</si>
  <si>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</si>
  <si>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</si>
  <si>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</si>
  <si>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</si>
  <si>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</si>
  <si>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</si>
  <si>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</si>
  <si>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</si>
  <si>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</si>
  <si>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</si>
  <si>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</si>
  <si>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</si>
  <si>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</si>
  <si>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</si>
  <si>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</si>
  <si>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</si>
  <si>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</si>
  <si>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</si>
  <si>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</si>
  <si>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</si>
  <si>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</si>
  <si>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</si>
  <si>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</si>
  <si>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</si>
  <si>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</si>
  <si>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</si>
  <si>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</si>
  <si>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</si>
  <si>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</si>
  <si>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</si>
  <si>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</si>
  <si>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</si>
  <si>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</si>
  <si>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</si>
  <si>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</si>
  <si>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</si>
  <si>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</si>
  <si>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</si>
  <si>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</si>
  <si>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</si>
  <si>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</si>
  <si>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</si>
  <si>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</si>
  <si>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</si>
  <si>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</si>
  <si>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</si>
  <si>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</si>
  <si>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</si>
  <si>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</si>
  <si>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</si>
  <si>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</si>
  <si>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</si>
  <si>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</si>
  <si>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</si>
  <si>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</si>
  <si>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</si>
  <si>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</si>
  <si>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</si>
  <si>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</si>
  <si>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</si>
  <si>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</si>
  <si>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</si>
  <si>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</si>
  <si>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</si>
  <si>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</si>
  <si>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</si>
  <si>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</si>
  <si>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</si>
  <si>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</si>
  <si>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</si>
  <si>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</si>
  <si>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</si>
  <si>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</si>
  <si>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</si>
  <si>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</si>
  <si>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</si>
  <si>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</si>
  <si>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</si>
  <si>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</si>
  <si>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</si>
  <si>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</si>
  <si>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</si>
  <si>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</si>
  <si>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</si>
  <si>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</si>
  <si>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</si>
  <si>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</si>
  <si>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</si>
  <si>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</si>
  <si>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</si>
  <si>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</si>
  <si>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</si>
  <si>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</si>
  <si>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</si>
  <si>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</si>
  <si>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</si>
  <si>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</si>
  <si>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</si>
  <si>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</si>
  <si>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</si>
  <si>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</si>
  <si>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</si>
  <si>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</si>
  <si>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</si>
  <si>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</si>
  <si>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</si>
  <si>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</si>
  <si>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</si>
  <si>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</si>
  <si>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</si>
  <si>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</si>
  <si>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</si>
  <si>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</si>
  <si>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</si>
  <si>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</si>
  <si>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</si>
  <si>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</si>
  <si>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</si>
  <si>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</si>
  <si>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</si>
  <si>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</si>
  <si>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</si>
  <si>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</si>
  <si>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</si>
  <si>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</si>
  <si>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</si>
  <si>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</si>
  <si>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</si>
  <si>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</si>
  <si>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</si>
  <si>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</si>
  <si>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</si>
  <si>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</si>
  <si>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</si>
  <si>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</si>
  <si>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</si>
  <si>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</si>
  <si>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</si>
  <si>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</si>
  <si>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</si>
  <si>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</si>
  <si>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</si>
  <si>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</si>
  <si>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</si>
  <si>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</si>
  <si>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</si>
  <si>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</si>
  <si>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</si>
  <si>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</si>
  <si>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</si>
  <si>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</si>
  <si>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</si>
  <si>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</si>
  <si>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</si>
  <si>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</si>
  <si>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</si>
  <si>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</si>
  <si>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</si>
  <si>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</si>
  <si>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</si>
  <si>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</si>
  <si>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</si>
  <si>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</si>
  <si>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</si>
  <si>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</si>
  <si>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</si>
  <si>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</si>
  <si>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</si>
  <si>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</si>
  <si>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</si>
  <si>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</si>
  <si>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</si>
  <si>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</si>
  <si>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</si>
  <si>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</si>
  <si>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</si>
  <si>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</si>
  <si>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</si>
  <si>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</si>
  <si>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</si>
  <si>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</si>
  <si>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</si>
  <si>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</si>
  <si>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</si>
  <si>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</si>
  <si>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</si>
  <si>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</si>
  <si>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</si>
  <si>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</si>
  <si>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</si>
  <si>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</si>
  <si>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</si>
  <si>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</si>
  <si>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</si>
  <si>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</si>
  <si>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</si>
  <si>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</si>
  <si>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</si>
  <si>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</si>
  <si>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</si>
  <si>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</si>
  <si>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</si>
  <si>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</si>
  <si>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</si>
  <si>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</si>
  <si>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</si>
  <si>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</si>
  <si>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</si>
  <si>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</si>
  <si>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</si>
  <si>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</si>
  <si>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</si>
  <si>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</si>
  <si>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</si>
  <si>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</si>
  <si>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</si>
  <si>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</si>
  <si>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</si>
  <si>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</si>
  <si>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</si>
  <si>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</si>
  <si>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</si>
  <si>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</si>
  <si>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</si>
  <si>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</si>
  <si>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</si>
  <si>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</si>
  <si>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</si>
  <si>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</si>
  <si>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</si>
  <si>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</si>
  <si>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</si>
  <si>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</si>
  <si>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</si>
  <si>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</si>
  <si>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</si>
  <si>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</si>
  <si>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</si>
  <si>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</si>
  <si>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</si>
  <si>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</si>
  <si>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</si>
  <si>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</si>
  <si>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</si>
  <si>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</si>
  <si>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</si>
  <si>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</si>
  <si>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</si>
  <si>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</si>
  <si>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</si>
  <si>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</si>
  <si>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</si>
  <si>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</si>
  <si>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</si>
  <si>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</si>
  <si>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</si>
  <si>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</si>
  <si>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</si>
  <si>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</si>
  <si>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</si>
  <si>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</si>
  <si>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</si>
  <si>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</si>
  <si>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</si>
  <si>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</si>
  <si>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</si>
  <si>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</si>
  <si>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</si>
  <si>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</si>
  <si>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</si>
  <si>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</si>
  <si>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</si>
  <si>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</si>
  <si>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</si>
  <si>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</si>
  <si>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</si>
  <si>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</si>
  <si>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</si>
  <si>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</si>
  <si>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</si>
  <si>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</si>
  <si>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</si>
  <si>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</si>
  <si>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</si>
  <si>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</si>
  <si>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</si>
  <si>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</si>
  <si>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</si>
  <si>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</si>
  <si>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</si>
  <si>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</si>
  <si>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</si>
  <si>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</si>
  <si>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</si>
  <si>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</si>
  <si>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</si>
  <si>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</si>
  <si>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</si>
  <si>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</si>
  <si>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</si>
  <si>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</si>
  <si>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</si>
  <si>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</si>
  <si>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</si>
  <si>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</si>
  <si>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</si>
  <si>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</si>
  <si>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</si>
  <si>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</si>
  <si>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</si>
  <si>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</si>
  <si>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</si>
  <si>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</si>
  <si>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</si>
  <si>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</si>
  <si>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</si>
  <si>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</si>
  <si>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</si>
  <si>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</si>
  <si>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</si>
  <si>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</si>
  <si>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</si>
  <si>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</si>
  <si>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</si>
  <si>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</si>
  <si>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</si>
  <si>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</si>
  <si>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</si>
  <si>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</si>
  <si>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</si>
  <si>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</si>
  <si>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</si>
  <si>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</si>
  <si>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</si>
  <si>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</si>
  <si>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</si>
  <si>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</si>
  <si>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</si>
  <si>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</si>
  <si>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</si>
  <si>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</si>
  <si>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</si>
  <si>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</si>
  <si>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</si>
  <si>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</si>
  <si>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</si>
  <si>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</si>
  <si>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</si>
  <si>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</si>
  <si>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</si>
  <si>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</si>
  <si>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</si>
  <si>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</si>
  <si>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</si>
  <si>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</si>
  <si>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</si>
  <si>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</si>
  <si>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</si>
  <si>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</si>
  <si>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</si>
  <si>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</si>
  <si>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</si>
  <si>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</si>
  <si>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</si>
  <si>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</si>
  <si>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</si>
  <si>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</si>
  <si>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</si>
  <si>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</si>
  <si>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</si>
  <si>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</si>
  <si>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</si>
  <si>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</si>
  <si>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</si>
  <si>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</si>
  <si>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</si>
  <si>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</si>
  <si>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</si>
  <si>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</si>
  <si>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</si>
  <si>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</si>
  <si>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</si>
  <si>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</si>
  <si>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</si>
  <si>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</si>
  <si>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</si>
  <si>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</si>
  <si>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</si>
  <si>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</si>
  <si>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</si>
  <si>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</si>
  <si>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</si>
  <si>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</si>
  <si>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</si>
  <si>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</si>
  <si>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</si>
  <si>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</si>
  <si>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</si>
  <si>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</si>
  <si>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</si>
  <si>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</si>
  <si>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</si>
  <si>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</si>
  <si>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</si>
  <si>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</si>
  <si>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</si>
  <si>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</si>
  <si>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</si>
  <si>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</si>
  <si>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</si>
  <si>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</si>
  <si>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</si>
  <si>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</si>
  <si>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</si>
  <si>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</si>
  <si>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</si>
  <si>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</si>
  <si>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</si>
  <si>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</si>
  <si>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</si>
  <si>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</si>
  <si>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</si>
  <si>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</si>
  <si>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</si>
  <si>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</si>
  <si>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</si>
  <si>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</si>
  <si>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</si>
  <si>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</si>
  <si>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</si>
  <si>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</si>
  <si>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</si>
  <si>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</si>
  <si>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</si>
  <si>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</si>
  <si>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</si>
  <si>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</si>
  <si>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</si>
  <si>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</si>
  <si>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</si>
  <si>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</si>
  <si>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</si>
  <si>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</si>
  <si>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</si>
  <si>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</si>
  <si>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</si>
  <si>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</si>
  <si>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</si>
  <si>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</si>
  <si>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</si>
  <si>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</si>
  <si>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</si>
  <si>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</si>
  <si>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</si>
  <si>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</si>
  <si>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</si>
  <si>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</si>
  <si>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</si>
  <si>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</si>
  <si>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</si>
  <si>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</si>
  <si>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</si>
  <si>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</si>
  <si>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</si>
  <si>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</si>
  <si>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</si>
  <si>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</si>
  <si>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</si>
  <si>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</si>
  <si>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</si>
  <si>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</si>
  <si>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</si>
  <si>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</si>
  <si>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</si>
  <si>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</si>
  <si>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</si>
  <si>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</si>
  <si>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</si>
  <si>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</si>
  <si>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</si>
  <si>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</si>
  <si>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</si>
  <si>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</si>
  <si>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</si>
  <si>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</si>
  <si>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</si>
  <si>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</si>
  <si>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</si>
  <si>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</si>
  <si>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</si>
  <si>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</si>
  <si>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</si>
  <si>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</si>
  <si>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</si>
  <si>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</si>
  <si>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</si>
  <si>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</si>
  <si>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</si>
  <si>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</si>
  <si>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</si>
  <si>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</si>
  <si>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</si>
  <si>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</si>
  <si>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</si>
  <si>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</si>
  <si>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</si>
  <si>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</si>
  <si>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</si>
  <si>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</si>
  <si>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</si>
  <si>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</si>
  <si>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</si>
  <si>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</si>
  <si>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</si>
  <si>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</si>
  <si>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</si>
  <si>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</si>
  <si>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</si>
  <si>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</si>
  <si>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</si>
  <si>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</si>
  <si>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</si>
  <si>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</si>
  <si>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</si>
  <si>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</si>
  <si>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</si>
  <si>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</si>
  <si>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</si>
  <si>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</si>
  <si>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</si>
  <si>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</si>
  <si>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</si>
  <si>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</si>
  <si>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</si>
  <si>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</si>
  <si>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</si>
  <si>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</si>
  <si>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</si>
  <si>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</si>
  <si>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</si>
  <si>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</si>
  <si>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</si>
  <si>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</si>
  <si>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</si>
  <si>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</si>
  <si>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</si>
  <si>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</si>
  <si>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</si>
  <si>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</si>
  <si>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</si>
  <si>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</si>
  <si>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</si>
  <si>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</si>
  <si>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</si>
  <si>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</si>
  <si>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</si>
  <si>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</si>
  <si>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</si>
  <si>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</si>
  <si>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</si>
  <si>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</si>
  <si>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</si>
  <si>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</si>
  <si>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</si>
  <si>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</si>
  <si>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</si>
  <si>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</si>
  <si>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</si>
  <si>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</si>
  <si>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</si>
  <si>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</si>
  <si>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</si>
  <si>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</si>
  <si>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</si>
  <si>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</si>
  <si>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</si>
  <si>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</si>
  <si>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</si>
  <si>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</si>
  <si>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</si>
  <si>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</si>
  <si>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</si>
  <si>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</si>
  <si>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</si>
  <si>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</si>
  <si>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</si>
  <si>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</si>
  <si>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</si>
  <si>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</si>
  <si>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</si>
  <si>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</si>
  <si>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</si>
  <si>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</si>
  <si>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</si>
  <si>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</si>
  <si>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</si>
  <si>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</si>
  <si>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</si>
  <si>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</si>
  <si>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</si>
  <si>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</si>
  <si>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</si>
  <si>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</si>
  <si>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</si>
  <si>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</si>
  <si>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</si>
  <si>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</si>
  <si>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</si>
  <si>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</si>
  <si>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</si>
  <si>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</si>
  <si>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</si>
  <si>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</si>
  <si>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</si>
  <si>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</si>
  <si>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</si>
  <si>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</si>
  <si>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</si>
  <si>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</si>
  <si>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</si>
  <si>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</si>
  <si>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</si>
  <si>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</si>
  <si>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</si>
  <si>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</si>
  <si>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</si>
  <si>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</si>
  <si>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</si>
  <si>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</si>
  <si>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</si>
  <si>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</si>
  <si>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</si>
  <si>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</si>
  <si>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</si>
  <si>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</si>
  <si>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</si>
  <si>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</si>
  <si>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</si>
  <si>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</si>
  <si>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</si>
  <si>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</si>
  <si>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</si>
  <si>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</si>
  <si>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</si>
  <si>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</si>
  <si>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</si>
  <si>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</si>
  <si>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</si>
  <si>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</si>
  <si>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</si>
  <si>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</si>
  <si>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</si>
  <si>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</si>
  <si>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</si>
  <si>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</si>
  <si>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</si>
  <si>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</si>
  <si>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</si>
  <si>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</si>
  <si>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</si>
  <si>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</si>
  <si>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</si>
  <si>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</si>
  <si>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</si>
  <si>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</si>
  <si>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</si>
  <si>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</si>
  <si>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</si>
  <si>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</si>
  <si>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</si>
  <si>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</si>
  <si>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</si>
  <si>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</si>
  <si>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</si>
  <si>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</si>
  <si>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</si>
  <si>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</si>
  <si>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</si>
  <si>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</si>
  <si>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</si>
  <si>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</si>
  <si>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</si>
  <si>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</si>
  <si>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</si>
  <si>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</si>
  <si>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</si>
  <si>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</si>
  <si>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</si>
  <si>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</si>
  <si>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</si>
  <si>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</si>
  <si>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</si>
  <si>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</si>
  <si>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</si>
  <si>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</si>
  <si>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</si>
  <si>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</si>
  <si>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</si>
  <si>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</si>
  <si>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</si>
  <si>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</si>
  <si>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</si>
  <si>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</si>
  <si>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</si>
  <si>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</si>
  <si>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</si>
  <si>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</si>
  <si>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</si>
  <si>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</si>
  <si>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</si>
  <si>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</si>
  <si>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</si>
  <si>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</si>
  <si>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</si>
  <si>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</si>
  <si>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</si>
  <si>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</si>
  <si>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</si>
  <si>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</si>
  <si>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</si>
  <si>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</si>
  <si>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</si>
  <si>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</si>
  <si>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</si>
  <si>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</si>
  <si>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</si>
  <si>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</si>
  <si>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</si>
  <si>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</si>
  <si>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</si>
  <si>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</si>
  <si>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</si>
  <si>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</si>
  <si>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</si>
  <si>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</si>
  <si>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</si>
  <si>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</si>
  <si>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</si>
  <si>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</si>
  <si>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</si>
  <si>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</si>
  <si>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</si>
  <si>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</si>
  <si>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</si>
  <si>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</si>
  <si>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</si>
  <si>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</si>
  <si>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</si>
  <si>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</si>
  <si>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</si>
  <si>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</si>
  <si>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</si>
  <si>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</si>
  <si>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</si>
  <si>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</si>
  <si>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</si>
  <si>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</si>
  <si>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</si>
  <si>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</si>
  <si>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</si>
  <si>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</si>
  <si>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</si>
  <si>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</si>
  <si>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</si>
  <si>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</si>
  <si>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</si>
  <si>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</si>
  <si>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</si>
  <si>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</si>
  <si>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</si>
  <si>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</si>
  <si>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</si>
  <si>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</si>
  <si>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</si>
  <si>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</si>
  <si>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</si>
  <si>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</si>
  <si>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</si>
  <si>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</si>
  <si>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</si>
  <si>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</si>
  <si>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</si>
  <si>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</si>
  <si>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</si>
  <si>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</si>
  <si>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</si>
  <si>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</si>
  <si>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</si>
  <si>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</si>
  <si>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</si>
  <si>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</si>
  <si>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</si>
  <si>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</si>
  <si>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</si>
  <si>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</si>
  <si>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</si>
  <si>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</si>
  <si>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</si>
  <si>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</si>
  <si>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</si>
  <si>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</si>
  <si>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</si>
  <si>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</si>
  <si>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</si>
  <si>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</si>
  <si>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</si>
  <si>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</si>
  <si>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</si>
  <si>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</si>
  <si>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</si>
  <si>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</si>
  <si>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</si>
  <si>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</si>
  <si>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</si>
  <si>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</si>
  <si>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</si>
  <si>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</si>
  <si>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</si>
  <si>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</si>
  <si>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</si>
  <si>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</si>
  <si>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</si>
  <si>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</si>
  <si>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</si>
  <si>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</si>
  <si>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</si>
  <si>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</si>
  <si>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</si>
  <si>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</si>
  <si>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</si>
  <si>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</si>
  <si>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</si>
  <si>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</si>
  <si>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</si>
  <si>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</si>
  <si>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</si>
  <si>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</si>
  <si>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</si>
  <si>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</si>
  <si>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</si>
  <si>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</si>
  <si>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</si>
  <si>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</si>
  <si>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</si>
  <si>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</si>
  <si>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</si>
  <si>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</si>
  <si>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</si>
  <si>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</si>
  <si>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</si>
  <si>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</si>
  <si>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</si>
  <si>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</si>
  <si>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</si>
  <si>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</si>
  <si>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</si>
  <si>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</si>
  <si>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</si>
  <si>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</si>
  <si>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</si>
  <si>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</si>
  <si>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</si>
  <si>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</si>
  <si>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</si>
  <si>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</si>
  <si>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</si>
  <si>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</si>
  <si>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</si>
  <si>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</si>
  <si>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</si>
  <si>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</si>
  <si>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</si>
  <si>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</si>
  <si>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</si>
  <si>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</si>
  <si>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</si>
  <si>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</si>
  <si>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</si>
  <si>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</si>
  <si>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</si>
  <si>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</si>
  <si>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</si>
  <si>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</si>
  <si>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</si>
  <si>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</si>
  <si>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</si>
  <si>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</si>
  <si>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</si>
  <si>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</si>
  <si>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</si>
  <si>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</si>
  <si>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</si>
  <si>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</si>
  <si>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</si>
  <si>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</si>
  <si>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</si>
  <si>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</si>
  <si>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</si>
  <si>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</si>
  <si>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</si>
  <si>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</si>
  <si>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</si>
  <si>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</si>
  <si>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</si>
  <si>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</si>
  <si>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</si>
  <si>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</si>
  <si>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</si>
  <si>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</si>
  <si>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</si>
  <si>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</si>
  <si>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</si>
  <si>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</si>
  <si>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</si>
  <si>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</si>
  <si>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</si>
  <si>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</si>
  <si>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</si>
  <si>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</si>
  <si>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</si>
  <si>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</si>
  <si>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</si>
  <si>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</si>
  <si>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</si>
  <si>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</si>
  <si>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</si>
  <si>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</si>
  <si>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</si>
  <si>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</si>
  <si>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</si>
  <si>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</si>
  <si>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</si>
  <si>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</si>
  <si>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</si>
  <si>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</si>
  <si>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</si>
  <si>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</si>
  <si>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</si>
  <si>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</si>
  <si>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</si>
  <si>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</si>
  <si>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</si>
  <si>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</si>
  <si>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</si>
  <si>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</si>
  <si>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</si>
  <si>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</si>
  <si>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</si>
  <si>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</si>
  <si>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</si>
  <si>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</si>
  <si>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</si>
  <si>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</si>
  <si>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</si>
  <si>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</si>
  <si>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</si>
  <si>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</si>
  <si>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</si>
  <si>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</si>
  <si>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</si>
  <si>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</si>
  <si>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</si>
  <si>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</si>
  <si>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</si>
  <si>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</si>
  <si>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</si>
  <si>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</si>
  <si>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</si>
  <si>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</si>
  <si>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</si>
  <si>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</si>
  <si>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</si>
  <si>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</si>
  <si>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</si>
  <si>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</si>
  <si>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</si>
  <si>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</si>
  <si>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</si>
  <si>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</si>
  <si>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</si>
  <si>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</si>
  <si>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</si>
  <si>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</si>
  <si>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</si>
  <si>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</si>
  <si>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</si>
  <si>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</si>
  <si>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</si>
  <si>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</si>
  <si>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</si>
  <si>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</si>
  <si>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</si>
  <si>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</si>
  <si>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</si>
  <si>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</si>
  <si>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</si>
  <si>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</si>
  <si>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</si>
  <si>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</si>
  <si>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</si>
  <si>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</si>
  <si>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</si>
  <si>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</si>
  <si>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</si>
  <si>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</si>
  <si>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</si>
  <si>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</si>
  <si>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</si>
  <si>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</si>
  <si>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</si>
  <si>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</si>
  <si>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</si>
  <si>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</si>
  <si>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</si>
  <si>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</si>
  <si>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</si>
  <si>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</si>
  <si>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</si>
  <si>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</si>
  <si>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</si>
  <si>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</si>
  <si>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</si>
  <si>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</si>
  <si>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</si>
  <si>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</si>
  <si>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</si>
  <si>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</si>
  <si>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</si>
  <si>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</si>
  <si>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</si>
  <si>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</si>
  <si>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</si>
  <si>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</si>
  <si>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</si>
  <si>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</si>
  <si>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</si>
  <si>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</si>
  <si>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</si>
  <si>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</si>
  <si>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</si>
  <si>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</si>
  <si>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</si>
  <si>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</si>
  <si>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</si>
  <si>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</si>
  <si>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</si>
  <si>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</si>
  <si>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</si>
  <si>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</si>
  <si>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</si>
  <si>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</si>
  <si>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</si>
  <si>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</si>
  <si>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</si>
  <si>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</si>
  <si>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</si>
  <si>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</si>
  <si>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</si>
  <si>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</si>
  <si>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</si>
  <si>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</si>
  <si>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</si>
  <si>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</si>
  <si>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</si>
  <si>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</si>
  <si>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</si>
  <si>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</si>
  <si>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</si>
  <si>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</si>
  <si>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</si>
  <si>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</si>
  <si>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</si>
  <si>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</si>
  <si>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</si>
  <si>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</si>
  <si>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</si>
  <si>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</si>
  <si>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</si>
  <si>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</si>
  <si>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</si>
  <si>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</si>
  <si>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</si>
  <si>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</si>
  <si>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</si>
  <si>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</si>
  <si>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</si>
  <si>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</si>
  <si>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</si>
  <si>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</si>
  <si>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</si>
  <si>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</si>
  <si>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</si>
  <si>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</si>
  <si>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</si>
  <si>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</si>
  <si>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</si>
  <si>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</si>
  <si>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</si>
  <si>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</si>
  <si>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</si>
  <si>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</si>
  <si>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</si>
  <si>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</si>
  <si>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</si>
  <si>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</si>
  <si>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</si>
  <si>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</si>
  <si>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</si>
  <si>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</si>
  <si>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</si>
  <si>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</si>
  <si>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</si>
  <si>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</si>
  <si>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</si>
  <si>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</si>
  <si>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</si>
  <si>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</si>
  <si>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</si>
  <si>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</si>
  <si>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</si>
  <si>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</si>
  <si>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</si>
  <si>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</si>
  <si>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</si>
  <si>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</si>
  <si>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</si>
  <si>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</si>
  <si>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</si>
  <si>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</si>
  <si>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</si>
  <si>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</si>
  <si>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</si>
  <si>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</si>
  <si>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</si>
  <si>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</si>
  <si>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</si>
  <si>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</si>
  <si>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</si>
  <si>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</si>
  <si>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</si>
  <si>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</si>
  <si>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</si>
  <si>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</si>
  <si>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</si>
  <si>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</si>
  <si>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</si>
  <si>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</si>
  <si>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</si>
  <si>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</si>
  <si>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</si>
  <si>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</si>
  <si>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</si>
  <si>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</si>
  <si>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</si>
  <si>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</si>
  <si>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</si>
  <si>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</si>
  <si>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</si>
  <si>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</si>
  <si>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</si>
  <si>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</si>
  <si>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</si>
  <si>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</si>
  <si>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</si>
  <si>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</si>
  <si>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</si>
  <si>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</si>
  <si>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</si>
  <si>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</si>
  <si>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</si>
  <si>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</si>
  <si>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</si>
  <si>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</si>
  <si>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</si>
  <si>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</si>
  <si>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</si>
  <si>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</si>
  <si>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</si>
  <si>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</si>
  <si>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</si>
  <si>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</si>
  <si>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</si>
  <si>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</si>
  <si>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</si>
  <si>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</si>
  <si>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</si>
  <si>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</si>
  <si>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</si>
  <si>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</si>
  <si>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</si>
  <si>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</si>
  <si>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</si>
  <si>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</si>
  <si>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</si>
  <si>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</si>
  <si>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</si>
  <si>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</si>
  <si>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</si>
  <si>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</si>
  <si>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</si>
  <si>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</si>
  <si>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</si>
  <si>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</si>
  <si>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</si>
  <si>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</si>
  <si>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</si>
  <si>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</si>
  <si>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</si>
  <si>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</si>
  <si>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</si>
  <si>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</si>
  <si>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</si>
  <si>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</si>
  <si>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</si>
  <si>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</si>
  <si>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</si>
  <si>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</si>
  <si>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</si>
  <si>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</si>
  <si>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</si>
  <si>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</si>
  <si>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</si>
  <si>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</si>
  <si>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</si>
  <si>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</si>
  <si>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</si>
  <si>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</si>
  <si>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</si>
  <si>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</si>
  <si>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</si>
  <si>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</si>
  <si>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</si>
  <si>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</si>
  <si>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</si>
  <si>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</si>
  <si>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</si>
  <si>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</si>
  <si>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</si>
  <si>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</si>
  <si>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</si>
  <si>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</si>
  <si>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</si>
  <si>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</si>
  <si>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</si>
  <si>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</si>
  <si>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</si>
  <si>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</si>
  <si>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</si>
  <si>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</si>
  <si>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</si>
  <si>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</si>
  <si>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</si>
  <si>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</si>
  <si>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</si>
  <si>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</si>
  <si>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</si>
  <si>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</si>
  <si>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</si>
  <si>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</si>
  <si>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</si>
  <si>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</si>
  <si>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</si>
  <si>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</si>
  <si>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</si>
  <si>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</si>
  <si>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</si>
  <si>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</si>
  <si>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</si>
  <si>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</si>
  <si>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</si>
  <si>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</si>
  <si>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</si>
  <si>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</si>
  <si>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</si>
  <si>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</si>
  <si>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</si>
  <si>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</si>
  <si>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</si>
  <si>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</si>
  <si>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</si>
  <si>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</si>
  <si>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</si>
  <si>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</si>
  <si>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</si>
  <si>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</si>
  <si>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</si>
  <si>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</si>
  <si>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</si>
  <si>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</si>
  <si>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</si>
  <si>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</si>
  <si>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</si>
  <si>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</si>
  <si>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</si>
  <si>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</si>
  <si>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</si>
  <si>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</si>
  <si>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</si>
  <si>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</si>
  <si>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</si>
  <si>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</si>
  <si>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</si>
  <si>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</si>
  <si>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</si>
  <si>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</si>
  <si>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</si>
  <si>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</si>
  <si>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</si>
  <si>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</si>
  <si>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</si>
  <si>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</si>
  <si>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</si>
  <si>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</si>
  <si>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</si>
  <si>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</si>
  <si>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</si>
  <si>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</si>
  <si>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</si>
  <si>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</si>
  <si>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</si>
  <si>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</si>
  <si>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</si>
  <si>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</si>
  <si>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</si>
  <si>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</si>
  <si>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</si>
  <si>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</si>
  <si>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</si>
  <si>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</si>
  <si>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</si>
  <si>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</si>
  <si>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</si>
  <si>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</si>
  <si>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</si>
  <si>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</si>
  <si>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</si>
  <si>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</si>
  <si>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</si>
  <si>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</si>
  <si>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</si>
  <si>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</si>
  <si>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</si>
  <si>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</si>
  <si>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</si>
  <si>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</si>
  <si>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</si>
  <si>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</si>
  <si>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</si>
  <si>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</si>
  <si>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</si>
  <si>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</si>
  <si>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</si>
  <si>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</si>
  <si>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</si>
  <si>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</si>
  <si>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</si>
  <si>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</si>
  <si>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</si>
  <si>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</si>
  <si>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</si>
  <si>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</si>
  <si>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</si>
  <si>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</si>
  <si>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</si>
  <si>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</si>
  <si>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</si>
  <si>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</si>
  <si>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</si>
  <si>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</si>
  <si>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</si>
  <si>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</si>
  <si>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</si>
  <si>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</si>
  <si>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</si>
  <si>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</si>
  <si>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</si>
  <si>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</si>
  <si>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</si>
  <si>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</si>
  <si>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</si>
  <si>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</si>
  <si>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</si>
  <si>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</si>
  <si>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</si>
  <si>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</si>
  <si>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</si>
  <si>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</si>
  <si>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</si>
  <si>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</si>
  <si>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</si>
  <si>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</si>
  <si>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</si>
  <si>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</si>
  <si>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</si>
  <si>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</si>
  <si>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</si>
  <si>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</si>
  <si>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</si>
  <si>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</si>
  <si>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</si>
  <si>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</si>
  <si>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</si>
  <si>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</si>
  <si>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</si>
  <si>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</si>
  <si>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</si>
  <si>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</si>
  <si>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</si>
  <si>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</si>
  <si>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</si>
  <si>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</si>
  <si>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</si>
  <si>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</si>
  <si>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</si>
  <si>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</si>
  <si>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</si>
  <si>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</si>
  <si>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</si>
  <si>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</si>
  <si>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</si>
  <si>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</si>
  <si>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</si>
  <si>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</si>
  <si>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</si>
  <si>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</si>
  <si>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</si>
  <si>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</si>
  <si>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</si>
  <si>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</si>
  <si>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</si>
  <si>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</si>
  <si>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</si>
  <si>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</si>
  <si>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</si>
  <si>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</si>
  <si>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</si>
  <si>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</si>
  <si>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</si>
  <si>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</si>
  <si>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</si>
  <si>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</si>
  <si>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</si>
  <si>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</si>
  <si>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</si>
  <si>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</si>
  <si>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</si>
  <si>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</si>
  <si>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</si>
  <si>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</si>
  <si>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</si>
  <si>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</si>
  <si>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</si>
  <si>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</si>
  <si>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</si>
  <si>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</si>
  <si>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</si>
  <si>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</si>
  <si>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</si>
  <si>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</si>
  <si>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</si>
  <si>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</si>
  <si>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</si>
  <si>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</si>
  <si>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</si>
  <si>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</si>
  <si>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</si>
  <si>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</si>
  <si>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</si>
  <si>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</si>
  <si>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</si>
  <si>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</si>
  <si>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</si>
  <si>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</si>
  <si>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</si>
  <si>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</si>
  <si>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</si>
  <si>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</si>
  <si>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</si>
  <si>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</si>
  <si>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</si>
  <si>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</si>
  <si>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</si>
  <si>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</si>
  <si>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</si>
  <si>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</si>
  <si>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</si>
  <si>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</si>
  <si>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</si>
  <si>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</si>
  <si>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</si>
  <si>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</si>
  <si>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</si>
  <si>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</si>
  <si>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</si>
  <si>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</si>
  <si>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</si>
  <si>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</si>
  <si>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</si>
  <si>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</si>
  <si>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</si>
  <si>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</si>
  <si>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</si>
  <si>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</si>
  <si>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</si>
  <si>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</si>
  <si>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</si>
  <si>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</si>
  <si>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</si>
  <si>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</si>
  <si>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</si>
  <si>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</si>
  <si>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</si>
  <si>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</si>
  <si>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</si>
  <si>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</si>
  <si>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</si>
  <si>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</si>
  <si>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</si>
  <si>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</si>
  <si>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</si>
  <si>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</si>
  <si>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</si>
  <si>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</si>
  <si>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</si>
  <si>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</si>
  <si>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</si>
  <si>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</si>
  <si>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</si>
  <si>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</si>
  <si>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</si>
  <si>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</si>
  <si>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</si>
  <si>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</si>
  <si>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</si>
  <si>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</si>
  <si>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</si>
  <si>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</si>
  <si>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</si>
  <si>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</si>
  <si>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</si>
  <si>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</si>
  <si>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</si>
  <si>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</si>
  <si>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</si>
  <si>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</si>
  <si>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</si>
  <si>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</si>
  <si>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</si>
  <si>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</si>
  <si>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</si>
  <si>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</si>
  <si>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</si>
  <si>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</si>
  <si>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</si>
  <si>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</si>
  <si>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</si>
  <si>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</si>
  <si>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</si>
  <si>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</si>
  <si>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</si>
  <si>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</si>
  <si>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</si>
  <si>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</si>
  <si>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</si>
  <si>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</si>
  <si>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</si>
  <si>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</si>
  <si>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</si>
  <si>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</si>
  <si>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</si>
  <si>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</si>
  <si>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</si>
  <si>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</si>
  <si>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</si>
  <si>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</si>
  <si>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</si>
  <si>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</si>
  <si>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</si>
  <si>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</si>
  <si>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</si>
  <si>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</si>
  <si>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</si>
  <si>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</si>
  <si>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</si>
  <si>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</si>
  <si>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</si>
  <si>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</si>
  <si>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</si>
  <si>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</si>
  <si>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</si>
  <si>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</si>
  <si>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</si>
  <si>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</si>
  <si>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</si>
  <si>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</si>
  <si>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</si>
  <si>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</si>
  <si>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</si>
  <si>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</si>
  <si>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</si>
  <si>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</si>
  <si>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</si>
  <si>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</si>
  <si>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</si>
  <si>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</si>
  <si>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</si>
  <si>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</si>
  <si>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</si>
  <si>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</si>
  <si>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</si>
  <si>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</si>
  <si>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</si>
  <si>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</si>
  <si>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</si>
  <si>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</si>
  <si>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</si>
  <si>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</si>
  <si>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</si>
  <si>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</si>
  <si>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</si>
  <si>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</si>
  <si>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</si>
  <si>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</si>
  <si>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</si>
  <si>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</si>
  <si>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</si>
  <si>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</si>
  <si>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</si>
  <si>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</si>
  <si>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</si>
  <si>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</si>
  <si>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</si>
  <si>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</si>
  <si>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</si>
  <si>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</si>
  <si>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</si>
  <si>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</si>
  <si>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</si>
  <si>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</si>
  <si>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</si>
  <si>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</si>
  <si>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</si>
  <si>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</si>
  <si>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</si>
  <si>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</si>
  <si>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</si>
  <si>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</si>
  <si>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</si>
  <si>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</si>
  <si>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</si>
  <si>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</si>
  <si>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</si>
  <si>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</si>
  <si>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</si>
  <si>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</si>
  <si>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</si>
  <si>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</si>
  <si>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</si>
  <si>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</si>
  <si>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</si>
  <si>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</si>
  <si>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</si>
  <si>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</si>
  <si>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</si>
  <si>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</si>
  <si>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</si>
  <si>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</si>
  <si>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</si>
  <si>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</si>
  <si>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</si>
  <si>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</si>
  <si>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</si>
  <si>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</si>
  <si>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</si>
  <si>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</si>
  <si>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</si>
  <si>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</si>
  <si>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</si>
  <si>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</si>
  <si>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</si>
  <si>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</si>
  <si>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</si>
  <si>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</si>
  <si>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</si>
  <si>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</si>
  <si>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</si>
  <si>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</si>
  <si>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</si>
  <si>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</si>
  <si>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</si>
  <si>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</si>
  <si>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</si>
  <si>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</si>
  <si>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</si>
  <si>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</si>
  <si>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</si>
  <si>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</si>
  <si>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</si>
  <si>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</si>
  <si>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</si>
  <si>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</si>
  <si>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</si>
  <si>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</si>
  <si>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</si>
  <si>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</si>
  <si>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</si>
  <si>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</si>
  <si>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</si>
  <si>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</si>
  <si>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</si>
  <si>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</si>
  <si>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</si>
  <si>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</si>
  <si>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</si>
  <si>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</si>
  <si>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</si>
  <si>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</si>
  <si>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</si>
  <si>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</si>
  <si>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</si>
  <si>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</si>
  <si>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</si>
  <si>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</si>
  <si>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</si>
  <si>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</si>
  <si>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</si>
  <si>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</si>
  <si>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</si>
  <si>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</si>
  <si>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</si>
  <si>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</si>
  <si>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</si>
  <si>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</si>
  <si>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</si>
  <si>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</si>
  <si>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</si>
  <si>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</si>
  <si>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</si>
  <si>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</si>
  <si>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</si>
  <si>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</si>
  <si>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</si>
  <si>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</si>
  <si>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</si>
  <si>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</si>
  <si>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</si>
  <si>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</si>
  <si>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</si>
  <si>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</si>
  <si>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</si>
  <si>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</si>
  <si>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</si>
  <si>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</si>
  <si>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</si>
  <si>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</si>
  <si>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</si>
  <si>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</si>
  <si>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</si>
  <si>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</si>
  <si>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</si>
  <si>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</si>
  <si>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</si>
  <si>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</si>
  <si>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</si>
  <si>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</si>
  <si>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</si>
  <si>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</si>
  <si>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</si>
  <si>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</si>
  <si>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</si>
  <si>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</si>
  <si>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</si>
  <si>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</si>
  <si>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</si>
  <si>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</si>
  <si>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</si>
  <si>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</si>
  <si>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</si>
  <si>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</si>
  <si>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</si>
  <si>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</si>
  <si>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</si>
  <si>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</si>
  <si>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</si>
  <si>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</si>
  <si>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</si>
  <si>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</si>
  <si>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</si>
  <si>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</si>
  <si>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</si>
  <si>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</si>
  <si>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</si>
  <si>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</si>
  <si>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</si>
  <si>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</si>
  <si>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</si>
  <si>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</si>
  <si>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</si>
  <si>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</si>
  <si>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</si>
  <si>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</si>
  <si>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</si>
  <si>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</si>
  <si>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</si>
  <si>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</si>
  <si>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</si>
  <si>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</si>
  <si>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</si>
  <si>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</si>
  <si>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</si>
  <si>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</si>
  <si>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</si>
  <si>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</si>
  <si>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</si>
  <si>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</si>
  <si>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</si>
  <si>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</si>
  <si>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</si>
  <si>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</si>
  <si>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</si>
  <si>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</si>
  <si>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</si>
  <si>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</si>
  <si>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</si>
  <si>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</si>
  <si>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</si>
  <si>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</si>
  <si>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</si>
  <si>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</si>
  <si>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</si>
  <si>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</si>
  <si>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</si>
  <si>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</si>
  <si>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</si>
  <si>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</si>
  <si>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</si>
  <si>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</si>
  <si>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</si>
  <si>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</si>
  <si>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</si>
  <si>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</si>
  <si>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</si>
  <si>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</si>
  <si>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</si>
  <si>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</si>
  <si>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</si>
  <si>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</si>
  <si>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</si>
  <si>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</si>
  <si>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</si>
  <si>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</si>
  <si>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</si>
  <si>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</si>
  <si>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</si>
  <si>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</si>
  <si>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</si>
  <si>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</si>
  <si>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</si>
  <si>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</si>
  <si>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</si>
  <si>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</si>
  <si>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</si>
  <si>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</si>
  <si>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</si>
  <si>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</si>
  <si>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</si>
  <si>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</si>
  <si>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</si>
  <si>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</si>
  <si>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</si>
  <si>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</si>
  <si>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</si>
  <si>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</si>
  <si>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</si>
  <si>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</si>
  <si>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</si>
  <si>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</si>
  <si>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</si>
  <si>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</si>
  <si>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</si>
  <si>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</si>
  <si>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</si>
  <si>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</si>
  <si>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</si>
  <si>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</si>
  <si>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</si>
  <si>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</si>
  <si>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</si>
  <si>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</si>
  <si>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</si>
  <si>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</si>
  <si>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</si>
  <si>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</si>
  <si>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</si>
  <si>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</si>
  <si>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</si>
  <si>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</si>
  <si>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</si>
  <si>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</si>
  <si>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</si>
  <si>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</si>
  <si>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</si>
  <si>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</si>
  <si>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</si>
  <si>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</si>
  <si>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</si>
  <si>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</si>
  <si>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</si>
  <si>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</si>
  <si>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</si>
  <si>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</si>
  <si>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</si>
  <si>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</si>
  <si>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</si>
  <si>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</si>
  <si>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</si>
  <si>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</si>
  <si>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</si>
  <si>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</si>
  <si>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</si>
  <si>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</si>
  <si>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</si>
  <si>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</si>
  <si>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</si>
  <si>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</si>
  <si>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</si>
  <si>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</si>
  <si>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</si>
  <si>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</si>
  <si>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</si>
  <si>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</si>
  <si>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</si>
  <si>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</si>
  <si>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</si>
  <si>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</si>
  <si>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</si>
  <si>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</si>
  <si>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</si>
  <si>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</si>
  <si>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</si>
  <si>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</si>
  <si>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</si>
  <si>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</si>
  <si>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</si>
  <si>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</si>
  <si>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</si>
  <si>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</si>
  <si>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</si>
  <si>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</si>
  <si>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</si>
  <si>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</si>
  <si>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</si>
  <si>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</si>
  <si>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</si>
  <si>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</si>
  <si>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</si>
  <si>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</si>
  <si>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</si>
  <si>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</si>
  <si>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</si>
  <si>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</si>
  <si>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</si>
  <si>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</si>
  <si>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</si>
  <si>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</si>
  <si>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</si>
  <si>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</si>
  <si>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</si>
  <si>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</si>
  <si>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</si>
  <si>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</si>
  <si>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</si>
  <si>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</si>
  <si>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</si>
  <si>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</si>
  <si>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</si>
  <si>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</si>
  <si>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</si>
  <si>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</si>
  <si>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</si>
  <si>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</si>
  <si>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</si>
  <si>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</si>
  <si>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</si>
  <si>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</si>
  <si>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</si>
  <si>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</si>
  <si>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</si>
  <si>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</si>
  <si>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</si>
  <si>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</si>
  <si>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</si>
  <si>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</si>
  <si>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</si>
  <si>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</si>
  <si>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</si>
  <si>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</si>
  <si>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</si>
  <si>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</si>
  <si>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</si>
  <si>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</si>
  <si>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</si>
  <si>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</si>
  <si>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</si>
  <si>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</si>
  <si>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</si>
  <si>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</si>
  <si>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</si>
  <si>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</si>
  <si>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</si>
  <si>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</si>
  <si>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</si>
  <si>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</si>
  <si>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</si>
  <si>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</si>
  <si>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</si>
  <si>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</si>
  <si>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</si>
  <si>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</si>
  <si>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</si>
  <si>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</si>
  <si>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</si>
  <si>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</si>
  <si>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</si>
  <si>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</si>
  <si>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</si>
  <si>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</si>
  <si>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</si>
  <si>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</si>
  <si>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</si>
  <si>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</si>
  <si>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</si>
  <si>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</si>
  <si>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</si>
  <si>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</si>
  <si>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</si>
  <si>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</si>
  <si>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</si>
  <si>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</si>
  <si>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</si>
  <si>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</si>
  <si>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</si>
  <si>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</si>
  <si>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</si>
  <si>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</si>
  <si>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</si>
  <si>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</si>
  <si>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</si>
  <si>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</si>
  <si>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</si>
  <si>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</si>
  <si>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</si>
  <si>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</si>
  <si>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</si>
  <si>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</si>
  <si>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</si>
  <si>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</si>
  <si>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</si>
  <si>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</si>
  <si>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</si>
  <si>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</si>
  <si>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</si>
  <si>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</si>
  <si>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</si>
  <si>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</si>
  <si>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</si>
  <si>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</si>
  <si>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</si>
  <si>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</si>
  <si>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</si>
  <si>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</si>
  <si>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</si>
  <si>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</si>
  <si>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</si>
  <si>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</si>
  <si>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</si>
  <si>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</si>
  <si>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</si>
  <si>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</si>
  <si>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</si>
  <si>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</si>
  <si>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</si>
  <si>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</si>
  <si>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</si>
  <si>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</si>
  <si>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</si>
  <si>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</si>
  <si>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</si>
  <si>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</si>
  <si>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</si>
  <si>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</si>
  <si>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</si>
  <si>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</si>
  <si>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</si>
  <si>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</si>
  <si>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</si>
  <si>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</si>
  <si>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</si>
  <si>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</si>
  <si>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</si>
  <si>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</si>
  <si>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</si>
  <si>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</si>
  <si>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</si>
  <si>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</si>
  <si>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</si>
  <si>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</si>
  <si>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</si>
  <si>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</si>
  <si>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</si>
  <si>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</si>
  <si>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</si>
  <si>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</si>
  <si>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</si>
  <si>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</si>
  <si>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</si>
  <si>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</si>
  <si>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</si>
  <si>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</si>
  <si>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</si>
  <si>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</si>
  <si>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</si>
  <si>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</si>
  <si>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</si>
  <si>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</si>
  <si>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</si>
  <si>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</si>
  <si>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</si>
  <si>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</si>
  <si>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</si>
  <si>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</si>
  <si>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</si>
  <si>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</si>
  <si>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</si>
  <si>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</si>
  <si>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</si>
  <si>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</si>
  <si>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</si>
  <si>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</si>
  <si>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</si>
  <si>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</si>
  <si>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</si>
  <si>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</si>
  <si>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</si>
  <si>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</si>
  <si>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</si>
  <si>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</si>
  <si>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</si>
  <si>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</si>
  <si>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</si>
  <si>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</si>
  <si>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</si>
  <si>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</si>
  <si>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</si>
  <si>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</si>
  <si>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</si>
  <si>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</si>
  <si>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</si>
  <si>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</si>
  <si>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</si>
  <si>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</si>
  <si>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</si>
  <si>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</si>
  <si>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</si>
  <si>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</si>
  <si>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</si>
  <si>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</si>
  <si>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</si>
  <si>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</si>
  <si>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</si>
  <si>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</si>
  <si>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</si>
  <si>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</si>
  <si>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</si>
  <si>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</si>
  <si>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</si>
  <si>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</si>
  <si>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</si>
  <si>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</si>
  <si>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</si>
  <si>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</si>
  <si>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</si>
  <si>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</si>
  <si>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</si>
  <si>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</si>
  <si>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</si>
  <si>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</si>
  <si>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</si>
  <si>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</si>
  <si>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</si>
  <si>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</si>
  <si>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</si>
  <si>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</si>
  <si>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</si>
  <si>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</si>
  <si>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</si>
  <si>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</si>
  <si>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</si>
  <si>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</si>
  <si>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</si>
  <si>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</si>
  <si>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</si>
  <si>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</si>
  <si>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</si>
  <si>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</si>
  <si>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</si>
  <si>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</si>
  <si>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</si>
  <si>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</si>
  <si>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</si>
  <si>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</si>
  <si>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</si>
  <si>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</si>
  <si>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</si>
  <si>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</si>
  <si>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</si>
  <si>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</si>
  <si>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</si>
  <si>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</si>
  <si>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</si>
  <si>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</si>
  <si>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</si>
  <si>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</si>
  <si>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</si>
  <si>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</si>
  <si>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</si>
  <si>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</si>
  <si>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</si>
  <si>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</si>
  <si>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</si>
  <si>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</si>
  <si>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</si>
  <si>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</si>
  <si>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</si>
  <si>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</si>
  <si>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</si>
  <si>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</si>
  <si>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</si>
  <si>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</si>
  <si>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</si>
  <si>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</si>
  <si>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</si>
  <si>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</si>
  <si>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</si>
  <si>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</si>
  <si>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</si>
  <si>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</si>
  <si>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</si>
  <si>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</si>
  <si>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</si>
  <si>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</si>
  <si>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</si>
  <si>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</si>
  <si>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</si>
  <si>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</si>
  <si>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</si>
  <si>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</si>
  <si>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</si>
  <si>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</si>
  <si>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</si>
  <si>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</si>
  <si>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</si>
  <si>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</si>
  <si>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</si>
  <si>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</si>
  <si>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</si>
  <si>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</si>
  <si>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</si>
  <si>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</si>
  <si>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</si>
  <si>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</si>
  <si>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</si>
  <si>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</si>
  <si>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</si>
  <si>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</si>
  <si>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</si>
  <si>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</si>
  <si>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</si>
  <si>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</si>
  <si>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</si>
  <si>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</si>
  <si>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</si>
  <si>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</si>
  <si>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</si>
  <si>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</si>
  <si>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</si>
  <si>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</si>
  <si>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</si>
  <si>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</si>
  <si>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</si>
  <si>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</si>
  <si>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</si>
  <si>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</si>
  <si>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</si>
  <si>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</si>
  <si>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</si>
  <si>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</si>
  <si>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</si>
  <si>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</si>
  <si>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</si>
  <si>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</si>
  <si>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</si>
  <si>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</si>
  <si>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</si>
  <si>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</si>
  <si>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</si>
  <si>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</si>
  <si>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</si>
  <si>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</si>
  <si>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</si>
  <si>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</si>
  <si>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</si>
  <si>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</si>
  <si>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</si>
  <si>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</si>
  <si>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</si>
  <si>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</si>
  <si>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</si>
  <si>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</si>
  <si>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</si>
  <si>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</si>
  <si>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</si>
  <si>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</si>
  <si>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</si>
  <si>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</si>
  <si>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</si>
  <si>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</si>
  <si>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</si>
  <si>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</si>
  <si>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</si>
  <si>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</si>
  <si>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</si>
  <si>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</si>
  <si>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</si>
  <si>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</si>
  <si>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</si>
  <si>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</si>
  <si>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</si>
  <si>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</si>
  <si>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</si>
  <si>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</si>
  <si>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</si>
  <si>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</si>
  <si>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</si>
  <si>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</si>
  <si>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</si>
  <si>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</si>
  <si>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</si>
  <si>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</si>
  <si>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</si>
  <si>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</si>
  <si>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</si>
  <si>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</si>
  <si>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</si>
  <si>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</si>
  <si>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</si>
  <si>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</si>
  <si>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</si>
  <si>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</si>
  <si>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</si>
  <si>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</si>
  <si>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</si>
  <si>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</si>
  <si>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</si>
  <si>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</si>
  <si>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</si>
  <si>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</si>
  <si>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</si>
  <si>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</si>
  <si>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</si>
  <si>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</si>
  <si>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</si>
  <si>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</si>
  <si>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</si>
  <si>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</si>
  <si>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</si>
  <si>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</si>
  <si>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</si>
  <si>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</si>
  <si>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</si>
  <si>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</si>
  <si>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</si>
  <si>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</si>
  <si>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</si>
  <si>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</si>
  <si>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</si>
  <si>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</si>
  <si>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</si>
  <si>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</si>
  <si>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</si>
  <si>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</si>
  <si>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</si>
  <si>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</si>
  <si>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</si>
  <si>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</si>
  <si>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</si>
  <si>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</si>
  <si>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</si>
  <si>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</si>
  <si>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</si>
  <si>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</si>
  <si>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</si>
  <si>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</si>
  <si>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</si>
  <si>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</si>
  <si>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</si>
  <si>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</si>
  <si>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</si>
  <si>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</si>
  <si>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</si>
  <si>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</si>
  <si>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</si>
  <si>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</si>
  <si>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</si>
  <si>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</si>
  <si>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</si>
  <si>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</si>
  <si>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</si>
  <si>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</si>
  <si>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</si>
  <si>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</si>
  <si>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</si>
  <si>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</si>
  <si>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</si>
  <si>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</si>
  <si>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</si>
  <si>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</si>
  <si>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</si>
  <si>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</si>
  <si>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</si>
  <si>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</si>
  <si>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</si>
  <si>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</si>
  <si>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</si>
  <si>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</si>
  <si>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</si>
  <si>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</si>
  <si>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</si>
  <si>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</si>
  <si>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</si>
  <si>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</si>
  <si>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</si>
  <si>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</si>
  <si>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</si>
  <si>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</si>
  <si>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</si>
  <si>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</si>
  <si>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</si>
  <si>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</si>
  <si>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</si>
  <si>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</si>
  <si>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</si>
  <si>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</si>
  <si>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</si>
  <si>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</si>
  <si>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</si>
  <si>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</si>
  <si>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</si>
  <si>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</si>
  <si>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</si>
  <si>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</si>
  <si>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</si>
  <si>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</si>
  <si>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</si>
  <si>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</si>
  <si>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</si>
  <si>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</si>
  <si>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</si>
  <si>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</si>
  <si>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</si>
  <si>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</si>
  <si>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</si>
  <si>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</si>
  <si>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</si>
  <si>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</si>
  <si>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</si>
  <si>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</si>
  <si>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</si>
  <si>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</si>
  <si>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</si>
  <si>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</si>
  <si>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</si>
  <si>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</si>
  <si>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</si>
  <si>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</si>
  <si>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</si>
  <si>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</si>
  <si>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</si>
  <si>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</si>
  <si>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</si>
  <si>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</si>
  <si>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</si>
  <si>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</si>
  <si>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</si>
  <si>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</si>
  <si>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</si>
  <si>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</si>
  <si>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</si>
  <si>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</si>
  <si>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</si>
  <si>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</si>
  <si>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</si>
  <si>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</si>
  <si>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</si>
  <si>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</si>
  <si>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</si>
  <si>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</si>
  <si>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</si>
  <si>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</si>
  <si>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</si>
  <si>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</si>
  <si>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</si>
  <si>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</si>
  <si>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</si>
  <si>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</si>
  <si>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</si>
  <si>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</si>
  <si>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</si>
  <si>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</si>
  <si>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</si>
  <si>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</si>
  <si>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</si>
  <si>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</si>
  <si>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</si>
  <si>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</si>
  <si>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</si>
  <si>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</si>
  <si>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</si>
  <si>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</si>
  <si>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</si>
  <si>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</si>
  <si>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</si>
  <si>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</si>
  <si>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</si>
  <si>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</si>
  <si>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</si>
  <si>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</si>
  <si>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</si>
  <si>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</si>
  <si>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</si>
  <si>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</si>
  <si>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</si>
  <si>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</si>
  <si>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</si>
  <si>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</si>
  <si>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</si>
  <si>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</si>
  <si>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</si>
  <si>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</si>
  <si>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</si>
  <si>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</si>
  <si>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</si>
  <si>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</si>
  <si>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</si>
  <si>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</si>
  <si>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</si>
  <si>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</si>
  <si>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</si>
  <si>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</si>
  <si>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</si>
  <si>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</si>
  <si>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</si>
  <si>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</si>
  <si>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</si>
  <si>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</si>
  <si>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</si>
  <si>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</si>
  <si>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</si>
  <si>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</si>
  <si>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</si>
  <si>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</si>
  <si>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</si>
  <si>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</si>
  <si>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</si>
  <si>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</si>
  <si>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</si>
  <si>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</si>
  <si>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</si>
  <si>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</si>
  <si>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</si>
  <si>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</si>
  <si>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</si>
  <si>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</si>
  <si>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</si>
  <si>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</si>
  <si>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</si>
  <si>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</si>
  <si>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</si>
  <si>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</si>
  <si>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</si>
  <si>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</si>
  <si>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</si>
  <si>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</si>
  <si>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</si>
  <si>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</si>
  <si>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</si>
  <si>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</si>
  <si>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</si>
  <si>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</si>
  <si>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</si>
  <si>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</si>
  <si>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</si>
  <si>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</si>
  <si>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</si>
  <si>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</si>
  <si>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</si>
  <si>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</si>
  <si>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</si>
  <si>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</si>
  <si>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</si>
  <si>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</si>
  <si>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</si>
  <si>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</si>
  <si>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</si>
  <si>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</si>
  <si>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</si>
  <si>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</si>
  <si>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</si>
  <si>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</si>
  <si>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</si>
  <si>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</si>
  <si>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</si>
  <si>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</si>
  <si>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</si>
  <si>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</si>
  <si>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</si>
  <si>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</si>
  <si>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</si>
  <si>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</si>
  <si>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</si>
  <si>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</si>
  <si>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</si>
  <si>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</si>
  <si>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</si>
  <si>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</si>
  <si>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</si>
  <si>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</si>
  <si>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</si>
  <si>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</si>
  <si>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</si>
  <si>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</si>
  <si>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</si>
  <si>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</si>
  <si>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</si>
  <si>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</si>
  <si>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</si>
  <si>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</si>
  <si>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</si>
  <si>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</si>
  <si>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</si>
  <si>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</si>
  <si>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</si>
  <si>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</si>
  <si>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</si>
  <si>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</si>
  <si>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</si>
  <si>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</si>
  <si>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</si>
  <si>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</si>
  <si>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</si>
  <si>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</si>
  <si>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</si>
  <si>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</si>
  <si>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</si>
  <si>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</si>
  <si>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</si>
  <si>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</si>
  <si>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</si>
  <si>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</si>
  <si>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</si>
  <si>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</si>
  <si>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</si>
  <si>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</si>
  <si>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</si>
  <si>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</si>
  <si>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</si>
  <si>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</si>
  <si>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</si>
  <si>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</si>
  <si>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</si>
  <si>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</si>
  <si>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</si>
  <si>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</si>
  <si>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</si>
  <si>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</si>
  <si>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</si>
  <si>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</si>
  <si>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</si>
  <si>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</si>
  <si>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</si>
  <si>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</si>
  <si>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</si>
  <si>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</si>
  <si>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</si>
  <si>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</si>
  <si>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</si>
  <si>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</si>
  <si>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</si>
  <si>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</si>
  <si>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</si>
  <si>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</si>
  <si>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</si>
  <si>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</si>
  <si>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</si>
  <si>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</si>
  <si>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</si>
  <si>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</si>
  <si>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</si>
  <si>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</si>
  <si>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</si>
  <si>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</si>
  <si>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</si>
  <si>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</si>
  <si>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</si>
  <si>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</si>
  <si>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</si>
  <si>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</si>
  <si>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</si>
  <si>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</si>
  <si>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</si>
  <si>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</si>
  <si>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</si>
  <si>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</si>
  <si>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</si>
  <si>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</si>
  <si>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</si>
  <si>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</si>
  <si>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</si>
  <si>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</si>
  <si>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</si>
  <si>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</si>
  <si>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</si>
  <si>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</si>
  <si>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</si>
  <si>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</si>
  <si>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</si>
  <si>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</si>
  <si>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</si>
  <si>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</si>
  <si>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</si>
  <si>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</si>
  <si>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</si>
  <si>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</si>
  <si>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</si>
  <si>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</si>
  <si>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</si>
  <si>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</si>
  <si>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</si>
  <si>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</si>
  <si>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</si>
  <si>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</si>
  <si>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</si>
  <si>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</si>
  <si>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</si>
  <si>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</si>
  <si>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</si>
  <si>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</si>
  <si>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</si>
  <si>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</si>
  <si>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</si>
  <si>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</si>
  <si>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</si>
  <si>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</si>
  <si>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</si>
  <si>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</si>
  <si>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</si>
  <si>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</si>
  <si>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</si>
  <si>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</si>
  <si>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</si>
  <si>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</si>
  <si>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</si>
  <si>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</si>
  <si>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</si>
  <si>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</si>
  <si>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</si>
  <si>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</si>
  <si>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</si>
  <si>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</si>
  <si>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</si>
  <si>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</si>
  <si>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</si>
  <si>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</si>
  <si>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</si>
  <si>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</si>
  <si>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</si>
  <si>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</si>
  <si>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</si>
  <si>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</si>
  <si>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</si>
  <si>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</si>
  <si>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</si>
  <si>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</si>
  <si>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</si>
  <si>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</si>
  <si>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</si>
  <si>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</si>
  <si>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</si>
  <si>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</si>
  <si>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</si>
  <si>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</si>
  <si>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</si>
  <si>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</si>
  <si>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</si>
  <si>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</si>
  <si>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</si>
  <si>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</si>
  <si>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</si>
  <si>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</si>
  <si>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</si>
  <si>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</si>
  <si>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</si>
  <si>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</si>
  <si>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</si>
  <si>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</si>
  <si>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</si>
  <si>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</si>
  <si>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</si>
  <si>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</si>
  <si>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</si>
  <si>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</si>
  <si>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</si>
  <si>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</si>
  <si>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</si>
  <si>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</si>
  <si>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</si>
  <si>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</si>
  <si>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</si>
  <si>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</si>
  <si>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</si>
  <si>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</si>
  <si>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</si>
  <si>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</si>
  <si>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</si>
  <si>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</si>
  <si>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</si>
  <si>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</si>
  <si>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</si>
  <si>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</si>
  <si>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</si>
  <si>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</si>
  <si>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</si>
  <si>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</si>
  <si>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</si>
  <si>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</si>
  <si>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</si>
  <si>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</si>
  <si>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</si>
  <si>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</si>
  <si>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</si>
  <si>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</si>
  <si>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</si>
  <si>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</si>
  <si>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</si>
  <si>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</si>
  <si>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</si>
  <si>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</si>
  <si>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</si>
  <si>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</si>
  <si>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</si>
  <si>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</si>
  <si>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</si>
  <si>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</si>
  <si>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</si>
  <si>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</si>
  <si>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</si>
  <si>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</si>
  <si>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</si>
  <si>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</si>
  <si>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</si>
  <si>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</si>
  <si>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</si>
  <si>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</si>
  <si>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</si>
  <si>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</si>
  <si>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</si>
  <si>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</si>
  <si>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</si>
  <si>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</si>
  <si>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</si>
  <si>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</si>
  <si>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</si>
  <si>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</si>
  <si>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</si>
  <si>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</si>
  <si>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</si>
  <si>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</si>
  <si>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</si>
  <si>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</si>
  <si>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</si>
  <si>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</si>
  <si>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</si>
  <si>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</si>
  <si>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</si>
  <si>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</si>
  <si>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</si>
  <si>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</si>
  <si>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</si>
  <si>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</si>
  <si>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</si>
  <si>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</si>
  <si>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</si>
  <si>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</si>
  <si>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</si>
  <si>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</si>
  <si>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</si>
  <si>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</si>
  <si>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</si>
  <si>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</si>
  <si>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</si>
  <si>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</si>
  <si>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</si>
  <si>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</si>
  <si>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</si>
  <si>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</si>
  <si>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</si>
  <si>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</si>
  <si>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</si>
  <si>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</si>
  <si>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</si>
  <si>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</si>
  <si>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</si>
  <si>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</si>
  <si>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</si>
  <si>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</si>
  <si>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</si>
  <si>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</si>
  <si>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</si>
  <si>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</si>
  <si>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</si>
  <si>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</si>
  <si>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</si>
  <si>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</si>
  <si>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</si>
  <si>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</si>
  <si>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</si>
  <si>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</si>
  <si>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</si>
  <si>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</si>
  <si>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</si>
  <si>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</si>
  <si>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</si>
  <si>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</si>
  <si>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</si>
  <si>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</si>
  <si>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</si>
  <si>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</si>
  <si>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</si>
  <si>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</si>
  <si>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</si>
  <si>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</si>
  <si>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</si>
  <si>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</si>
  <si>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</si>
  <si>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</si>
  <si>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</si>
  <si>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</si>
  <si>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</si>
  <si>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</si>
  <si>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</si>
  <si>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</si>
  <si>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</si>
  <si>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</si>
  <si>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</si>
  <si>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</si>
  <si>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</si>
  <si>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</si>
  <si>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</si>
  <si>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</si>
  <si>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</si>
  <si>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</si>
  <si>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</si>
  <si>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</si>
  <si>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</si>
  <si>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</si>
  <si>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</si>
  <si>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</si>
  <si>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</si>
  <si>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</si>
  <si>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</si>
  <si>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</si>
  <si>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</si>
  <si>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</si>
  <si>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</si>
  <si>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</si>
  <si>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</si>
  <si>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</si>
  <si>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</si>
  <si>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</si>
  <si>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</si>
  <si>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</si>
  <si>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</si>
  <si>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</si>
  <si>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</si>
  <si>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</si>
  <si>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</si>
  <si>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</si>
  <si>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</si>
  <si>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</si>
  <si>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</si>
  <si>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</si>
  <si>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</si>
  <si>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</si>
  <si>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</si>
  <si>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</si>
  <si>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</si>
  <si>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</si>
  <si>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</si>
  <si>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</si>
  <si>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</si>
  <si>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</si>
  <si>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</si>
  <si>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</si>
  <si>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</si>
  <si>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</si>
  <si>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</si>
  <si>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</si>
  <si>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</si>
  <si>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</si>
  <si>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</si>
  <si>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</si>
  <si>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</si>
  <si>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</si>
  <si>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</si>
  <si>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</si>
  <si>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</si>
  <si>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</si>
  <si>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</si>
  <si>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</si>
  <si>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</si>
  <si>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</si>
  <si>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</si>
  <si>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</si>
  <si>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</si>
  <si>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</si>
  <si>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</si>
  <si>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</si>
  <si>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</si>
  <si>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</si>
  <si>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</si>
  <si>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</si>
  <si>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</si>
  <si>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</si>
  <si>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</si>
  <si>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</si>
  <si>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</si>
  <si>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</si>
  <si>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</si>
  <si>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</si>
  <si>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</si>
  <si>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</si>
  <si>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</si>
  <si>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</si>
  <si>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</si>
  <si>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</si>
  <si>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</si>
  <si>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</si>
  <si>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</si>
  <si>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</si>
  <si>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</si>
  <si>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</si>
  <si>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</si>
  <si>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</si>
  <si>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</si>
  <si>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</si>
  <si>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</si>
  <si>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</si>
  <si>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</si>
  <si>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</si>
  <si>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</si>
  <si>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</si>
  <si>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</si>
  <si>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</si>
  <si>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</si>
  <si>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</si>
  <si>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</si>
  <si>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</si>
  <si>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</si>
  <si>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</si>
  <si>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</si>
  <si>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</si>
  <si>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</si>
  <si>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</si>
  <si>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</si>
  <si>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</si>
  <si>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</si>
  <si>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</si>
  <si>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</si>
  <si>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</si>
  <si>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</si>
  <si>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</si>
  <si>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</si>
  <si>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</si>
  <si>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</si>
  <si>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</si>
  <si>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</si>
  <si>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</si>
  <si>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</si>
  <si>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</si>
  <si>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</si>
  <si>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</si>
  <si>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</si>
  <si>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</si>
  <si>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</si>
  <si>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</si>
  <si>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</si>
  <si>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</si>
  <si>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</si>
  <si>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</si>
  <si>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</si>
  <si>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</si>
  <si>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</si>
  <si>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</si>
  <si>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</si>
  <si>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</si>
  <si>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</si>
  <si>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</si>
  <si>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</si>
  <si>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</si>
  <si>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</si>
  <si>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</si>
  <si>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</si>
  <si>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</si>
  <si>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</si>
  <si>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</si>
  <si>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</si>
  <si>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</si>
  <si>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</si>
  <si>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</si>
  <si>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</si>
  <si>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</si>
  <si>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</si>
  <si>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</si>
  <si>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</si>
  <si>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</si>
  <si>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</si>
  <si>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</si>
  <si>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</si>
  <si>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</si>
  <si>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</si>
  <si>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</si>
  <si>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</si>
  <si>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</si>
  <si>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</si>
  <si>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</si>
  <si>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</si>
  <si>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</si>
  <si>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</si>
  <si>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</si>
  <si>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</si>
  <si>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</si>
  <si>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</si>
  <si>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</si>
  <si>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</si>
  <si>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</si>
  <si>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</si>
  <si>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</si>
  <si>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</si>
  <si>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</si>
  <si>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</si>
  <si>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</si>
  <si>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</si>
  <si>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</si>
  <si>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</si>
  <si>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</si>
  <si>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</si>
  <si>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</si>
  <si>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</si>
  <si>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</si>
  <si>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</si>
  <si>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</si>
  <si>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</si>
  <si>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</si>
  <si>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</si>
  <si>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</si>
  <si>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</si>
  <si>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</si>
  <si>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</si>
  <si>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</si>
  <si>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</si>
  <si>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</si>
  <si>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</si>
  <si>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</si>
  <si>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</si>
  <si>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</si>
  <si>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</si>
  <si>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</si>
  <si>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</si>
  <si>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</si>
  <si>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</si>
  <si>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</si>
  <si>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</si>
  <si>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</si>
  <si>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</si>
  <si>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</si>
  <si>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</si>
  <si>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</si>
  <si>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</si>
  <si>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</si>
  <si>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</si>
  <si>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</si>
  <si>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</si>
  <si>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</si>
  <si>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</si>
  <si>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</si>
  <si>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</si>
  <si>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</si>
  <si>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</si>
  <si>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</si>
  <si>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</si>
  <si>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</si>
  <si>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</si>
  <si>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</si>
  <si>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</si>
  <si>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</si>
  <si>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</si>
  <si>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</si>
  <si>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</si>
  <si>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</si>
  <si>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</si>
  <si>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</si>
  <si>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</si>
  <si>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</si>
  <si>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</si>
  <si>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</si>
  <si>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</si>
  <si>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</si>
  <si>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</si>
  <si>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</si>
  <si>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</si>
  <si>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</si>
  <si>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</si>
  <si>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</si>
  <si>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</si>
  <si>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</si>
  <si>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</si>
  <si>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</si>
  <si>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</si>
  <si>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</si>
  <si>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</si>
  <si>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</si>
  <si>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</si>
  <si>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</si>
  <si>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</si>
  <si>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</si>
  <si>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</si>
  <si>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</si>
  <si>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</si>
  <si>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</si>
  <si>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</si>
  <si>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</si>
  <si>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</si>
  <si>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</si>
  <si>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</si>
  <si>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</si>
  <si>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</si>
  <si>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</si>
  <si>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</si>
  <si>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</si>
  <si>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</si>
  <si>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</si>
  <si>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</si>
  <si>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</si>
  <si>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</si>
  <si>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</si>
  <si>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</si>
  <si>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</si>
  <si>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</si>
  <si>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</si>
  <si>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</si>
  <si>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</si>
  <si>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</si>
  <si>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</si>
  <si>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</si>
  <si>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</si>
  <si>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</si>
  <si>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</si>
  <si>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</si>
  <si>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</si>
  <si>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</si>
  <si>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</si>
  <si>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</si>
  <si>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</si>
  <si>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</si>
  <si>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</si>
  <si>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</si>
  <si>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</si>
  <si>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</si>
  <si>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</si>
  <si>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</si>
  <si>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</si>
  <si>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</si>
  <si>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</si>
  <si>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</si>
  <si>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</si>
  <si>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</si>
  <si>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</si>
  <si>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</si>
  <si>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</si>
  <si>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</si>
  <si>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</si>
  <si>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</si>
  <si>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</si>
  <si>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</si>
  <si>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</si>
  <si>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</si>
  <si>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</si>
  <si>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</si>
  <si>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</si>
  <si>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</si>
  <si>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</si>
  <si>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</si>
  <si>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</si>
  <si>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</si>
  <si>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</si>
  <si>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</si>
  <si>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</si>
  <si>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</si>
  <si>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</si>
  <si>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</si>
  <si>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</si>
  <si>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</si>
  <si>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</si>
  <si>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</si>
  <si>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</si>
  <si>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</si>
  <si>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</si>
  <si>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</si>
  <si>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</si>
  <si>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</si>
  <si>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</si>
  <si>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</si>
  <si>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</si>
  <si>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</si>
  <si>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</si>
  <si>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</si>
  <si>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</si>
  <si>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</si>
  <si>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</si>
  <si>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</si>
  <si>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</si>
  <si>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</si>
  <si>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</si>
  <si>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</si>
  <si>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</si>
  <si>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</si>
  <si>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</si>
  <si>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</si>
  <si>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</si>
  <si>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</si>
  <si>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</si>
  <si>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</si>
  <si>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</si>
  <si>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</si>
  <si>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</si>
  <si>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</si>
  <si>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</si>
  <si>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</si>
  <si>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</si>
  <si>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</si>
  <si>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</si>
  <si>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</si>
  <si>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</si>
  <si>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</si>
  <si>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</si>
  <si>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</si>
  <si>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</si>
  <si>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</si>
  <si>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</si>
  <si>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</si>
  <si>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</si>
  <si>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</si>
  <si>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</si>
  <si>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</si>
  <si>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</si>
  <si>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</si>
  <si>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</si>
  <si>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</si>
  <si>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</si>
  <si>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</si>
  <si>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</si>
  <si>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</si>
  <si>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</si>
  <si>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</si>
  <si>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</si>
  <si>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</si>
  <si>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</si>
  <si>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</si>
  <si>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</si>
  <si>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</si>
  <si>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</si>
  <si>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</si>
  <si>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</si>
  <si>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</si>
  <si>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</si>
  <si>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</si>
  <si>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</si>
  <si>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</si>
  <si>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</si>
  <si>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</si>
  <si>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</si>
  <si>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</si>
  <si>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</si>
  <si>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</si>
  <si>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</si>
  <si>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</si>
  <si>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</si>
  <si>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</si>
  <si>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</si>
  <si>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</si>
  <si>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</si>
  <si>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</si>
  <si>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</si>
  <si>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</si>
  <si>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</si>
  <si>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</si>
  <si>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</si>
  <si>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</si>
  <si>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</si>
  <si>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</si>
  <si>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</si>
  <si>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</si>
  <si>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</si>
  <si>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</si>
  <si>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</si>
  <si>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</si>
  <si>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</si>
  <si>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</si>
  <si>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</si>
  <si>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</si>
  <si>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</si>
  <si>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</si>
  <si>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</si>
  <si>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</si>
  <si>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</si>
  <si>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</si>
  <si>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</si>
  <si>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</si>
  <si>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</si>
  <si>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</si>
  <si>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</si>
  <si>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</si>
  <si>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</si>
  <si>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</si>
  <si>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</si>
  <si>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</si>
  <si>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</si>
  <si>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</si>
  <si>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</si>
  <si>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</si>
  <si>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</si>
  <si>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</si>
  <si>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</si>
  <si>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</si>
  <si>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</si>
  <si>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</si>
  <si>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</si>
  <si>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</si>
  <si>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</si>
  <si>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</si>
  <si>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</si>
  <si>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</si>
  <si>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</si>
  <si>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</si>
  <si>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</si>
  <si>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</si>
  <si>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</si>
  <si>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</si>
  <si>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</si>
  <si>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</si>
  <si>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</si>
  <si>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</si>
  <si>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</si>
  <si>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</si>
  <si>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</si>
  <si>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</si>
  <si>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</si>
  <si>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</si>
  <si>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</si>
  <si>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</si>
  <si>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</si>
  <si>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</si>
  <si>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</si>
  <si>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</si>
  <si>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</si>
  <si>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</si>
  <si>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</si>
  <si>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</si>
  <si>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</si>
  <si>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</si>
  <si>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</si>
  <si>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</si>
  <si>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</si>
  <si>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</si>
  <si>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</si>
  <si>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</si>
  <si>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</si>
  <si>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</si>
  <si>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</si>
  <si>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</si>
  <si>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</si>
  <si>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</si>
  <si>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</si>
  <si>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</si>
  <si>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</si>
  <si>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</si>
  <si>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</si>
  <si>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</si>
  <si>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</si>
  <si>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</si>
  <si>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</si>
  <si>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</si>
  <si>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</si>
  <si>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</si>
  <si>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</si>
  <si>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</si>
  <si>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</si>
  <si>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</si>
  <si>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</si>
  <si>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</si>
  <si>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</si>
  <si>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</si>
  <si>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</si>
  <si>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</si>
  <si>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</si>
  <si>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</si>
  <si>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</si>
  <si>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</si>
  <si>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</si>
  <si>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</si>
  <si>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</si>
  <si>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</si>
  <si>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</si>
  <si>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</si>
  <si>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</si>
  <si>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</si>
  <si>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</si>
  <si>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</si>
  <si>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</si>
  <si>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</si>
  <si>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</si>
  <si>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</si>
  <si>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</si>
  <si>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</si>
  <si>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</si>
  <si>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</si>
  <si>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</si>
  <si>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</si>
  <si>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</si>
  <si>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</si>
  <si>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</si>
  <si>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</si>
  <si>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</si>
  <si>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</si>
  <si>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</si>
  <si>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</si>
  <si>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</si>
  <si>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</si>
  <si>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</si>
  <si>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</si>
  <si>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</si>
  <si>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</si>
  <si>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</si>
  <si>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</si>
  <si>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</si>
  <si>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</si>
  <si>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</si>
  <si>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</si>
  <si>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</si>
  <si>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</si>
  <si>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</si>
  <si>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</si>
  <si>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</si>
  <si>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</si>
  <si>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</si>
  <si>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</si>
  <si>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</si>
  <si>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</si>
  <si>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</si>
  <si>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</si>
  <si>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</si>
  <si>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</si>
  <si>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</si>
  <si>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</si>
  <si>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</si>
  <si>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</si>
  <si>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</si>
  <si>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</si>
  <si>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</si>
  <si>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</si>
  <si>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</si>
  <si>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</si>
  <si>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</si>
  <si>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</si>
  <si>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</si>
  <si>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</si>
  <si>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</si>
  <si>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</si>
  <si>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</si>
  <si>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</si>
  <si>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</si>
  <si>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</si>
  <si>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</si>
  <si>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</si>
  <si>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</si>
  <si>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</si>
  <si>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</si>
  <si>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</si>
  <si>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</si>
  <si>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</si>
  <si>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</si>
  <si>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</si>
  <si>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</si>
  <si>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</si>
  <si>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</si>
  <si>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</si>
  <si>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</si>
  <si>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</si>
  <si>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</si>
  <si>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</si>
  <si>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</si>
  <si>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</si>
  <si>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</si>
  <si>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</si>
  <si>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</si>
  <si>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</si>
  <si>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</si>
  <si>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</si>
  <si>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</si>
  <si>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</si>
  <si>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</si>
  <si>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</si>
  <si>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</si>
  <si>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</si>
  <si>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</si>
  <si>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</si>
  <si>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</si>
  <si>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</si>
  <si>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</si>
  <si>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</si>
  <si>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</si>
  <si>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</si>
  <si>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</si>
  <si>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</si>
  <si>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</si>
  <si>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</si>
  <si>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</si>
  <si>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</si>
  <si>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</si>
  <si>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</si>
  <si>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</si>
  <si>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</si>
  <si>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</si>
  <si>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</si>
  <si>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</si>
  <si>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</si>
  <si>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</si>
  <si>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</si>
  <si>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</si>
  <si>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</si>
  <si>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</si>
  <si>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</si>
  <si>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</si>
  <si>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</si>
  <si>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</si>
  <si>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</si>
  <si>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</si>
  <si>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</si>
  <si>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</si>
  <si>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</si>
  <si>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</si>
  <si>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</si>
  <si>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</si>
  <si>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</si>
  <si>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</si>
  <si>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</si>
  <si>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</si>
  <si>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</si>
  <si>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</si>
  <si>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</si>
  <si>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</si>
  <si>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</si>
  <si>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</si>
  <si>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</si>
  <si>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</si>
  <si>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</si>
  <si>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</si>
  <si>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</si>
  <si>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</si>
  <si>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</si>
  <si>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</si>
  <si>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</si>
  <si>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</si>
  <si>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</si>
  <si>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</si>
  <si>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</si>
  <si>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</si>
  <si>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</si>
  <si>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</si>
  <si>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</si>
  <si>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</si>
  <si>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</si>
  <si>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</si>
  <si>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</si>
  <si>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</si>
  <si>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</si>
  <si>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</si>
  <si>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</si>
  <si>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</si>
  <si>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</si>
  <si>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</si>
  <si>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</si>
  <si>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</si>
  <si>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</si>
  <si>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</si>
  <si>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</si>
  <si>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</si>
  <si>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</si>
  <si>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</si>
  <si>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</si>
  <si>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</si>
  <si>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</si>
  <si>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</si>
  <si>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</si>
  <si>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</si>
  <si>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</si>
  <si>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</si>
  <si>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</si>
  <si>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</si>
  <si>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</si>
  <si>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</si>
  <si>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</si>
  <si>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</si>
  <si>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</si>
  <si>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</si>
  <si>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</si>
  <si>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</si>
  <si>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</si>
  <si>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</si>
  <si>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</si>
  <si>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</si>
  <si>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</si>
  <si>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</si>
  <si>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</si>
  <si>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</si>
  <si>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</si>
  <si>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</si>
  <si>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</si>
  <si>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</si>
  <si>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</si>
  <si>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</si>
  <si>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</si>
  <si>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</si>
  <si>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</si>
  <si>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</si>
  <si>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</si>
  <si>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</si>
  <si>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</si>
  <si>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</si>
  <si>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</si>
  <si>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</si>
  <si>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</si>
  <si>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</si>
  <si>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</si>
  <si>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</si>
  <si>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</si>
  <si>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</si>
  <si>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</si>
  <si>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</si>
  <si>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</si>
  <si>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</si>
  <si>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</si>
  <si>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</si>
  <si>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</si>
  <si>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</si>
  <si>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</si>
  <si>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</si>
  <si>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</si>
  <si>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</si>
  <si>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</si>
  <si>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</si>
  <si>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</si>
  <si>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</si>
  <si>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</si>
  <si>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</si>
  <si>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</si>
  <si>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</si>
  <si>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</si>
  <si>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</si>
  <si>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</si>
  <si>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</si>
  <si>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</si>
  <si>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</si>
  <si>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</si>
  <si>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</si>
  <si>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</si>
  <si>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</si>
  <si>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</si>
  <si>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</si>
  <si>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</si>
  <si>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</si>
  <si>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</si>
  <si>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</si>
  <si>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</si>
  <si>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</si>
  <si>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</si>
  <si>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</si>
  <si>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</si>
  <si>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</si>
  <si>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</si>
  <si>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</si>
  <si>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</si>
  <si>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</si>
  <si>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</si>
  <si>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</si>
  <si>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</si>
  <si>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</si>
  <si>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</si>
  <si>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</si>
  <si>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</si>
  <si>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</si>
  <si>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</si>
  <si>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</si>
  <si>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</si>
  <si>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</si>
  <si>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</si>
  <si>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</si>
  <si>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</si>
  <si>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</si>
  <si>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</si>
  <si>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</si>
  <si>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</si>
  <si>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</si>
  <si>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</si>
  <si>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</si>
  <si>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</si>
  <si>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</si>
  <si>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</si>
  <si>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</si>
  <si>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</si>
  <si>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</si>
  <si>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</si>
  <si>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</si>
  <si>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</si>
  <si>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</si>
  <si>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</si>
  <si>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</si>
  <si>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</si>
  <si>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</si>
  <si>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</si>
  <si>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</si>
  <si>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</si>
  <si>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</si>
  <si>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</si>
  <si>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</si>
  <si>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</si>
  <si>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</si>
  <si>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</si>
  <si>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</si>
  <si>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</si>
  <si>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</si>
  <si>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</si>
  <si>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</si>
  <si>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</si>
  <si>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</si>
  <si>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</si>
  <si>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</si>
  <si>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</si>
  <si>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</si>
  <si>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</si>
  <si>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</si>
  <si>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</si>
  <si>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</si>
  <si>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</si>
  <si>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</si>
  <si>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</si>
  <si>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</si>
  <si>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</si>
  <si>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</si>
  <si>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</si>
  <si>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</si>
  <si>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</si>
  <si>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</si>
  <si>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</si>
  <si>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</si>
  <si>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</si>
  <si>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</si>
  <si>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</si>
  <si>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</si>
  <si>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</si>
  <si>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</si>
  <si>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</si>
  <si>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</si>
  <si>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</si>
  <si>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</si>
  <si>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</si>
  <si>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</si>
  <si>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</si>
  <si>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</si>
  <si>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</si>
  <si>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</si>
  <si>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</si>
  <si>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</si>
  <si>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</si>
  <si>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</si>
  <si>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</si>
  <si>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</si>
  <si>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</si>
  <si>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</si>
  <si>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</si>
  <si>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</si>
  <si>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</si>
  <si>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</si>
  <si>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</si>
  <si>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</si>
  <si>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</si>
  <si>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</si>
  <si>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</si>
  <si>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</si>
  <si>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</si>
  <si>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</si>
  <si>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</si>
  <si>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</si>
  <si>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</si>
  <si>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</si>
  <si>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</si>
  <si>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</si>
  <si>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</si>
  <si>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</si>
  <si>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</si>
  <si>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</si>
  <si>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</si>
  <si>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</si>
  <si>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</si>
  <si>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</si>
  <si>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</si>
  <si>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</si>
  <si>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</si>
  <si>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</si>
  <si>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</si>
  <si>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</si>
  <si>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</si>
  <si>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</si>
  <si>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</si>
  <si>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</si>
  <si>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</si>
  <si>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</si>
  <si>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</si>
  <si>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</si>
  <si>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</si>
  <si>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</si>
  <si>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</si>
  <si>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</si>
  <si>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</si>
  <si>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</si>
  <si>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</si>
  <si>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</si>
  <si>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</si>
  <si>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</si>
  <si>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</si>
  <si>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</si>
  <si>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</si>
  <si>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</si>
  <si>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</si>
  <si>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</si>
  <si>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</si>
  <si>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</si>
  <si>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</si>
  <si>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</si>
  <si>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</si>
  <si>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</si>
  <si>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</si>
  <si>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</si>
  <si>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</si>
  <si>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</si>
  <si>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</si>
  <si>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</si>
  <si>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</si>
  <si>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</si>
  <si>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</si>
  <si>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</si>
  <si>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</si>
  <si>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</si>
  <si>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</si>
  <si>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</si>
  <si>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</si>
  <si>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</si>
  <si>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</si>
  <si>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</si>
  <si>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</si>
  <si>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</si>
  <si>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</si>
  <si>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</si>
  <si>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</si>
  <si>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</si>
  <si>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</si>
  <si>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</si>
  <si>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</si>
  <si>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</si>
  <si>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</si>
  <si>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</si>
  <si>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</si>
  <si>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</si>
  <si>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</si>
  <si>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</si>
  <si>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</si>
  <si>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</si>
  <si>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</si>
  <si>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</si>
  <si>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</si>
  <si>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</si>
  <si>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</si>
  <si>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</si>
  <si>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</si>
  <si>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</si>
  <si>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</si>
  <si>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</si>
  <si>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</si>
  <si>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</si>
  <si>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</si>
  <si>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</si>
  <si>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</si>
  <si>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</si>
  <si>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</si>
  <si>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</si>
  <si>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</si>
  <si>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</si>
  <si>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</si>
  <si>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</si>
  <si>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</si>
  <si>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</si>
  <si>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</si>
  <si>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</si>
  <si>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</si>
  <si>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</si>
  <si>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</si>
  <si>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</si>
  <si>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</si>
  <si>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</si>
  <si>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</si>
  <si>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</si>
  <si>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</si>
  <si>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</si>
  <si>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</si>
  <si>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</si>
  <si>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</si>
  <si>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</si>
  <si>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</si>
  <si>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</si>
  <si>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</si>
  <si>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</si>
  <si>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</si>
  <si>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</si>
  <si>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</si>
  <si>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</si>
  <si>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</si>
  <si>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</si>
  <si>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</si>
  <si>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</si>
  <si>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</si>
  <si>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</si>
  <si>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</si>
  <si>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</si>
  <si>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</si>
  <si>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</si>
  <si>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</si>
  <si>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</si>
  <si>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</si>
  <si>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</si>
  <si>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</si>
  <si>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</si>
  <si>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</si>
  <si>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</si>
  <si>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</si>
  <si>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</si>
  <si>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</si>
  <si>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</si>
  <si>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</si>
  <si>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</si>
  <si>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</si>
  <si>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</si>
  <si>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</si>
  <si>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</si>
  <si>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</si>
  <si>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</si>
  <si>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</si>
  <si>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</si>
  <si>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</si>
  <si>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</si>
  <si>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</si>
  <si>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</si>
  <si>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</si>
  <si>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</si>
  <si>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</si>
  <si>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</si>
  <si>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</si>
  <si>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</si>
  <si>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</si>
  <si>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</si>
  <si>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</si>
  <si>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</si>
  <si>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</si>
  <si>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</si>
  <si>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</si>
  <si>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</si>
  <si>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</si>
  <si>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</si>
  <si>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</si>
  <si>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</si>
  <si>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</si>
  <si>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</si>
  <si>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</si>
  <si>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</si>
  <si>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</si>
  <si>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</si>
  <si>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</si>
  <si>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</si>
  <si>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</si>
  <si>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</si>
  <si>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</si>
  <si>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</si>
  <si>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</si>
  <si>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</si>
  <si>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</si>
  <si>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</si>
  <si>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</si>
  <si>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</si>
  <si>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</si>
  <si>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</si>
  <si>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</si>
  <si>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</si>
  <si>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</si>
  <si>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</si>
  <si>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</si>
  <si>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</si>
  <si>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</si>
  <si>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</si>
  <si>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</si>
  <si>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</si>
  <si>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</si>
  <si>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</si>
  <si>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</si>
  <si>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</si>
  <si>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</si>
  <si>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</si>
  <si>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</si>
  <si>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</si>
  <si>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</si>
  <si>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</si>
  <si>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</si>
  <si>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</si>
  <si>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</si>
  <si>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</si>
  <si>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</si>
  <si>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</si>
  <si>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</si>
  <si>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</si>
  <si>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</si>
  <si>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</si>
  <si>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</si>
  <si>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</si>
  <si>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</si>
  <si>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</si>
  <si>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</si>
  <si>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</si>
  <si>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</si>
  <si>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</si>
  <si>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</si>
  <si>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</si>
  <si>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</si>
  <si>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</si>
  <si>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</si>
  <si>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</si>
  <si>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</si>
  <si>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</si>
  <si>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</si>
  <si>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</si>
  <si>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</si>
  <si>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</si>
  <si>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</si>
  <si>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</si>
  <si>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</si>
  <si>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</si>
  <si>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</si>
  <si>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</si>
  <si>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</si>
  <si>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</si>
  <si>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</si>
  <si>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</si>
  <si>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</si>
  <si>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</si>
  <si>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</si>
  <si>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</si>
  <si>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</si>
  <si>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</si>
  <si>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</si>
  <si>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</si>
  <si>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</si>
  <si>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</si>
  <si>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</si>
  <si>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</si>
  <si>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</si>
  <si>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</si>
  <si>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</si>
  <si>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</si>
  <si>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</si>
  <si>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</si>
  <si>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</si>
  <si>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</si>
  <si>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</si>
  <si>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</si>
  <si>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</si>
  <si>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</si>
  <si>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</si>
  <si>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</si>
  <si>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</si>
  <si>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</si>
  <si>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</si>
  <si>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</si>
  <si>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</si>
  <si>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</si>
  <si>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</si>
  <si>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</si>
  <si>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</si>
  <si>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</si>
  <si>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</si>
  <si>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</si>
  <si>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</si>
  <si>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</si>
  <si>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</si>
  <si>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</si>
  <si>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</si>
  <si>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</si>
  <si>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</si>
  <si>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</si>
  <si>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</si>
  <si>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</si>
  <si>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</si>
  <si>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</si>
  <si>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</si>
  <si>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</si>
  <si>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</si>
  <si>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</si>
  <si>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</si>
  <si>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</si>
  <si>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</si>
  <si>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</si>
  <si>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</si>
  <si>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</si>
  <si>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</si>
  <si>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</si>
  <si>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</si>
  <si>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</si>
  <si>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</si>
  <si>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</si>
  <si>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</si>
  <si>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</si>
  <si>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</si>
  <si>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</si>
  <si>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</si>
  <si>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</si>
  <si>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</si>
  <si>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</si>
  <si>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</si>
  <si>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</si>
  <si>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</si>
  <si>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</si>
  <si>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</si>
  <si>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</si>
  <si>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</si>
  <si>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</si>
  <si>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</si>
  <si>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</si>
  <si>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</si>
  <si>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</si>
  <si>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</si>
  <si>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</si>
  <si>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</si>
  <si>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</si>
  <si>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</si>
  <si>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</si>
  <si>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</si>
  <si>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</si>
  <si>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</si>
  <si>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</si>
  <si>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</si>
  <si>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</si>
  <si>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</si>
  <si>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</si>
  <si>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</si>
  <si>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</si>
  <si>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</si>
  <si>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</si>
  <si>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</si>
  <si>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</si>
  <si>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</si>
  <si>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</si>
  <si>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</si>
  <si>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</si>
  <si>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</si>
  <si>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</si>
  <si>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</si>
  <si>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</si>
  <si>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</si>
  <si>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</si>
  <si>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</si>
  <si>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</si>
  <si>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</si>
  <si>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</si>
  <si>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</si>
  <si>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</si>
  <si>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</si>
  <si>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</si>
  <si>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</si>
  <si>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</si>
  <si>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</si>
  <si>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</si>
  <si>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</si>
  <si>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</si>
  <si>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</si>
  <si>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</si>
  <si>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</si>
  <si>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</si>
  <si>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</si>
  <si>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</si>
  <si>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</si>
  <si>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</si>
  <si>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</si>
  <si>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</si>
  <si>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</si>
  <si>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</si>
  <si>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</si>
  <si>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</si>
  <si>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</si>
  <si>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</si>
  <si>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</si>
  <si>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</si>
  <si>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</si>
  <si>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</si>
  <si>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</si>
  <si>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</si>
  <si>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</si>
  <si>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</si>
  <si>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</si>
  <si>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</si>
  <si>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</si>
  <si>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</si>
  <si>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</si>
  <si>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</si>
  <si>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</si>
  <si>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</si>
  <si>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</si>
  <si>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</si>
  <si>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</si>
  <si>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</si>
  <si>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</si>
  <si>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</si>
  <si>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</si>
  <si>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</si>
  <si>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</si>
  <si>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</si>
  <si>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</si>
  <si>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</si>
  <si>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</si>
  <si>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</si>
  <si>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</si>
  <si>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</si>
  <si>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</si>
  <si>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</si>
  <si>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</si>
  <si>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</si>
  <si>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</si>
  <si>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</si>
  <si>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</si>
  <si>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</si>
  <si>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</si>
  <si>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</si>
  <si>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</si>
  <si>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</si>
  <si>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</si>
  <si>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</si>
  <si>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</si>
  <si>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</si>
  <si>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</si>
  <si>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</si>
  <si>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</si>
  <si>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</si>
  <si>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</si>
  <si>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</si>
  <si>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</si>
  <si>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</si>
  <si>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</si>
  <si>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</si>
  <si>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</si>
  <si>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</si>
  <si>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</si>
  <si>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</si>
  <si>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</si>
  <si>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</si>
  <si>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</si>
  <si>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</si>
  <si>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</si>
  <si>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</si>
  <si>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</si>
  <si>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</si>
  <si>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</si>
  <si>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</si>
  <si>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</si>
  <si>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</si>
  <si>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</si>
  <si>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</si>
  <si>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</si>
  <si>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</si>
  <si>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</si>
  <si>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</si>
  <si>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</si>
  <si>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</si>
  <si>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</si>
  <si>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</si>
  <si>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</si>
  <si>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</si>
  <si>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</si>
  <si>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</si>
  <si>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</si>
  <si>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</si>
  <si>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</si>
  <si>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</si>
  <si>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</si>
  <si>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</si>
  <si>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</si>
  <si>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</si>
  <si>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</si>
  <si>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</si>
  <si>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</si>
  <si>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</si>
  <si>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</si>
  <si>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</si>
  <si>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</si>
  <si>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</si>
  <si>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</si>
  <si>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</si>
  <si>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</si>
  <si>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</si>
  <si>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</si>
  <si>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</si>
  <si>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</si>
  <si>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</si>
  <si>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</si>
  <si>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</si>
  <si>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</si>
  <si>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</si>
  <si>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</si>
  <si>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</si>
  <si>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</si>
  <si>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</si>
  <si>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</si>
  <si>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</si>
  <si>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</si>
  <si>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</si>
  <si>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</si>
  <si>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</si>
  <si>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</si>
  <si>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</si>
  <si>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</si>
  <si>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</si>
  <si>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</si>
  <si>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</si>
  <si>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</si>
  <si>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</si>
  <si>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</si>
  <si>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</si>
  <si>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</si>
  <si>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</si>
  <si>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</si>
  <si>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</si>
  <si>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</si>
  <si>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</si>
  <si>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</si>
  <si>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</si>
  <si>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</si>
  <si>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</si>
  <si>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</si>
  <si>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</si>
  <si>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</si>
  <si>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</si>
  <si>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</si>
  <si>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</si>
  <si>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</si>
  <si>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</si>
  <si>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</si>
  <si>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</si>
  <si>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</si>
  <si>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</si>
  <si>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</si>
  <si>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</si>
  <si>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</si>
  <si>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</si>
  <si>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</si>
  <si>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</si>
  <si>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</si>
  <si>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</si>
  <si>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</si>
  <si>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</si>
  <si>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</si>
  <si>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</si>
  <si>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</si>
  <si>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</si>
  <si>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</si>
  <si>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</si>
  <si>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</si>
  <si>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</si>
  <si>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</si>
  <si>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</si>
  <si>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</si>
  <si>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</si>
  <si>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</si>
  <si>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</si>
  <si>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</si>
  <si>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</si>
  <si>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</si>
  <si>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</si>
  <si>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</si>
  <si>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</si>
  <si>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</si>
  <si>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</si>
  <si>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</si>
  <si>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</si>
  <si>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</si>
  <si>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</si>
  <si>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</si>
  <si>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</si>
  <si>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</si>
  <si>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</si>
  <si>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</si>
  <si>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</si>
  <si>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</si>
  <si>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</si>
  <si>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</si>
  <si>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</si>
  <si>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</si>
  <si>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</si>
  <si>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</si>
  <si>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</si>
  <si>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</si>
  <si>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</si>
  <si>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</si>
  <si>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</si>
  <si>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</si>
  <si>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</si>
  <si>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</si>
  <si>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</si>
  <si>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</si>
  <si>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</si>
  <si>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</si>
  <si>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</si>
  <si>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</si>
  <si>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</si>
  <si>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</si>
  <si>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</si>
  <si>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</si>
  <si>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</si>
  <si>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</si>
  <si>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</si>
  <si>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</si>
  <si>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</si>
  <si>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</si>
  <si>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</si>
  <si>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</si>
  <si>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</si>
  <si>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</si>
  <si>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</si>
  <si>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</si>
  <si>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</si>
  <si>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</si>
  <si>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</si>
  <si>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</si>
  <si>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</si>
  <si>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</si>
  <si>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</si>
  <si>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</si>
  <si>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</si>
  <si>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</si>
  <si>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</si>
  <si>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</si>
  <si>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</si>
  <si>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</si>
  <si>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</si>
  <si>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</si>
  <si>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</si>
  <si>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</si>
  <si>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</si>
  <si>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</si>
  <si>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</si>
  <si>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</si>
  <si>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</si>
  <si>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</si>
  <si>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</si>
  <si>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</si>
  <si>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</si>
  <si>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</si>
  <si>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</si>
  <si>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</si>
  <si>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</si>
  <si>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</si>
  <si>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</si>
  <si>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</si>
  <si>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</si>
  <si>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</si>
  <si>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</si>
  <si>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</si>
  <si>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</si>
  <si>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</si>
  <si>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</si>
  <si>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</si>
  <si>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</si>
  <si>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</si>
  <si>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</si>
  <si>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</si>
  <si>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</si>
  <si>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</si>
  <si>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</si>
  <si>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</si>
  <si>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</si>
  <si>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</si>
  <si>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</si>
  <si>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</si>
  <si>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</si>
  <si>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</si>
  <si>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</si>
  <si>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</si>
  <si>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</si>
  <si>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</si>
  <si>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</si>
  <si>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</si>
  <si>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</si>
  <si>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</si>
  <si>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</si>
  <si>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</si>
  <si>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</si>
  <si>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</si>
  <si>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</si>
  <si>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</si>
  <si>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</si>
  <si>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</si>
  <si>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</si>
  <si>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</si>
  <si>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</si>
  <si>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</si>
  <si>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</si>
  <si>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</si>
  <si>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</si>
  <si>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</si>
  <si>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</si>
  <si>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</si>
  <si>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</si>
  <si>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</si>
  <si>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</si>
  <si>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</si>
  <si>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</si>
  <si>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</si>
  <si>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</si>
  <si>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</si>
  <si>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</si>
  <si>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</si>
  <si>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</si>
  <si>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</si>
  <si>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</si>
  <si>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</si>
  <si>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</si>
  <si>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</si>
  <si>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</si>
  <si>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</si>
  <si>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</si>
  <si>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</si>
  <si>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</si>
  <si>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</si>
  <si>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</si>
  <si>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</si>
  <si>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</si>
  <si>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</si>
  <si>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</si>
  <si>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</si>
  <si>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</si>
  <si>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</si>
  <si>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</si>
  <si>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</si>
  <si>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</si>
  <si>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</si>
  <si>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</si>
  <si>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</si>
  <si>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</si>
  <si>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</si>
  <si>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</si>
  <si>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</si>
  <si>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</si>
  <si>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</si>
  <si>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</si>
  <si>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</si>
  <si>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</si>
  <si>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</si>
  <si>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</si>
  <si>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</si>
  <si>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</si>
  <si>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</si>
  <si>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</si>
  <si>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</si>
  <si>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</si>
  <si>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</si>
  <si>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</si>
  <si>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</si>
  <si>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</si>
  <si>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</si>
  <si>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</si>
  <si>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</si>
  <si>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</si>
  <si>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</si>
  <si>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</si>
  <si>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</si>
  <si>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</si>
  <si>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</si>
  <si>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</si>
  <si>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</si>
  <si>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</si>
  <si>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</si>
  <si>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</si>
  <si>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</si>
  <si>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</si>
  <si>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</si>
  <si>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</si>
  <si>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</si>
  <si>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</si>
  <si>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</si>
  <si>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</si>
  <si>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</si>
  <si>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</si>
  <si>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</si>
  <si>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</si>
  <si>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</si>
  <si>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</si>
  <si>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</si>
  <si>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</si>
  <si>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</si>
  <si>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</si>
  <si>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</si>
  <si>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</si>
  <si>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</si>
  <si>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</si>
  <si>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</si>
  <si>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</si>
  <si>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</si>
  <si>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</si>
  <si>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</si>
  <si>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</si>
  <si>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</si>
  <si>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</si>
  <si>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</si>
  <si>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</si>
  <si>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</si>
  <si>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</si>
  <si>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</si>
  <si>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</si>
  <si>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</si>
  <si>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</si>
  <si>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</si>
  <si>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</si>
  <si>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</si>
  <si>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</si>
  <si>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</si>
  <si>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</si>
  <si>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</si>
  <si>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</si>
  <si>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</si>
  <si>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</si>
  <si>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</si>
  <si>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</si>
  <si>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</si>
  <si>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</si>
  <si>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</si>
  <si>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</si>
  <si>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</si>
  <si>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</si>
  <si>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</si>
  <si>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</si>
  <si>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</si>
  <si>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</si>
  <si>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</si>
  <si>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</si>
  <si>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</si>
  <si>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</si>
  <si>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</si>
  <si>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</si>
  <si>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</si>
  <si>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</si>
  <si>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</si>
  <si>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</si>
  <si>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</si>
  <si>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</si>
  <si>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</si>
  <si>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</si>
  <si>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</si>
  <si>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</si>
  <si>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</si>
  <si>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</si>
  <si>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</si>
  <si>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</si>
  <si>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</si>
  <si>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</si>
  <si>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</si>
  <si>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</si>
  <si>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</si>
  <si>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</si>
  <si>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</si>
  <si>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</si>
  <si>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</si>
  <si>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</si>
  <si>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</si>
  <si>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</si>
  <si>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</si>
  <si>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</si>
  <si>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</si>
  <si>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</si>
  <si>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</si>
  <si>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</si>
  <si>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</si>
  <si>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</si>
  <si>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</si>
  <si>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</si>
  <si>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</si>
  <si>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</si>
  <si>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</si>
  <si>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</si>
  <si>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</si>
  <si>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</si>
  <si>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</si>
  <si>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</si>
  <si>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</si>
  <si>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</si>
  <si>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</si>
  <si>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</si>
  <si>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</si>
  <si>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</si>
  <si>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</si>
  <si>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</si>
  <si>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</si>
  <si>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</si>
  <si>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</si>
  <si>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</si>
  <si>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</si>
  <si>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</si>
  <si>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</si>
  <si>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</si>
  <si>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</si>
  <si>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</si>
  <si>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</si>
  <si>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</si>
  <si>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</si>
  <si>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</si>
  <si>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</si>
  <si>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</si>
  <si>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</si>
  <si>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</si>
  <si>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</si>
  <si>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</si>
  <si>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</si>
  <si>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</si>
  <si>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</si>
  <si>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</si>
  <si>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</si>
  <si>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</si>
  <si>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</si>
  <si>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</si>
  <si>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</si>
  <si>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</si>
  <si>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</si>
  <si>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</si>
  <si>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</si>
  <si>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</si>
  <si>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</si>
  <si>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</si>
  <si>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</si>
  <si>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</si>
  <si>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</si>
  <si>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</si>
  <si>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</si>
  <si>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</si>
  <si>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</si>
  <si>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</si>
  <si>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</si>
  <si>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</si>
  <si>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</si>
  <si>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</si>
  <si>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</si>
  <si>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</si>
  <si>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</si>
  <si>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</si>
  <si>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</si>
  <si>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</si>
  <si>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</si>
  <si>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</si>
  <si>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</si>
  <si>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</si>
  <si>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</si>
  <si>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</si>
  <si>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</si>
  <si>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</si>
  <si>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</si>
  <si>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</si>
  <si>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</si>
  <si>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</si>
  <si>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</si>
  <si>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</si>
  <si>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</si>
  <si>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</si>
  <si>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</si>
  <si>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</si>
  <si>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</si>
  <si>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</si>
  <si>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</si>
  <si>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</si>
  <si>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</si>
  <si>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</si>
  <si>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</si>
  <si>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</si>
  <si>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</si>
  <si>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</si>
  <si>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</si>
  <si>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</si>
  <si>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</si>
  <si>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</si>
  <si>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</si>
  <si>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</si>
  <si>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</si>
  <si>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</si>
  <si>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</si>
  <si>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</si>
  <si>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</si>
  <si>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</si>
  <si>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</si>
  <si>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</si>
  <si>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</si>
  <si>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</si>
  <si>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</si>
  <si>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</si>
  <si>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</si>
  <si>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</si>
  <si>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</si>
  <si>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</si>
  <si>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</si>
  <si>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</si>
  <si>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</si>
  <si>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</si>
  <si>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</si>
  <si>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</si>
  <si>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</si>
  <si>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</si>
  <si>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</si>
  <si>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</si>
  <si>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</si>
  <si>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</si>
  <si>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</si>
  <si>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</si>
  <si>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</si>
  <si>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</si>
  <si>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</si>
  <si>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</si>
  <si>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</si>
  <si>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</si>
  <si>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</si>
  <si>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</si>
  <si>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</si>
  <si>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</si>
  <si>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</si>
  <si>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</si>
  <si>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</si>
  <si>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</si>
  <si>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</si>
  <si>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</si>
  <si>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</si>
  <si>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</si>
  <si>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</si>
  <si>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</si>
  <si>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</si>
  <si>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</si>
  <si>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</si>
  <si>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</si>
  <si>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</si>
  <si>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</si>
  <si>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</si>
  <si>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</si>
  <si>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</si>
  <si>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</si>
  <si>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</si>
  <si>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</si>
  <si>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</si>
  <si>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</si>
  <si>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</si>
  <si>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</si>
  <si>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</si>
  <si>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</si>
  <si>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</si>
  <si>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</si>
  <si>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</si>
  <si>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</si>
  <si>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</si>
  <si>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</si>
  <si>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</si>
  <si>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</si>
  <si>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</si>
  <si>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</si>
  <si>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</si>
  <si>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</si>
  <si>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</si>
  <si>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</si>
  <si>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</si>
  <si>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</si>
  <si>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</si>
  <si>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</si>
  <si>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</si>
  <si>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</si>
  <si>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</si>
  <si>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</si>
  <si>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</si>
  <si>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</si>
  <si>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</si>
  <si>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</si>
  <si>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</si>
  <si>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</si>
  <si>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</si>
  <si>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</si>
  <si>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</si>
  <si>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</si>
  <si>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</si>
  <si>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</si>
  <si>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</si>
  <si>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</si>
  <si>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</si>
  <si>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</si>
  <si>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</si>
  <si>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</si>
  <si>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</si>
  <si>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</si>
  <si>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</si>
  <si>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</si>
  <si>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</si>
  <si>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</si>
  <si>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</si>
  <si>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</si>
  <si>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</si>
  <si>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</si>
  <si>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</si>
  <si>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</si>
  <si>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</si>
  <si>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</si>
  <si>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</si>
  <si>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</si>
  <si>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</si>
  <si>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</si>
  <si>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</si>
  <si>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</si>
  <si>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</si>
  <si>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</si>
  <si>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</si>
  <si>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</si>
  <si>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</si>
  <si>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</si>
  <si>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</si>
  <si>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</si>
  <si>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</si>
  <si>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</si>
  <si>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</si>
  <si>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</si>
  <si>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</si>
  <si>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</si>
  <si>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</si>
  <si>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</si>
  <si>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</si>
  <si>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</si>
  <si>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</si>
  <si>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</si>
  <si>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</si>
  <si>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</si>
  <si>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</si>
  <si>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</si>
  <si>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</si>
  <si>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</si>
  <si>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</si>
  <si>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</si>
  <si>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</si>
  <si>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</si>
  <si>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</si>
  <si>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</si>
  <si>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</si>
  <si>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</si>
  <si>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</si>
  <si>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</si>
  <si>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</si>
  <si>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</si>
  <si>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</si>
  <si>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</si>
  <si>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</si>
  <si>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</si>
  <si>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</si>
  <si>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</si>
  <si>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</si>
  <si>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</si>
  <si>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</si>
  <si>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</si>
  <si>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</si>
  <si>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</si>
  <si>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</si>
  <si>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</si>
  <si>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</si>
  <si>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</si>
  <si>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</si>
  <si>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</si>
  <si>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</si>
  <si>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</si>
  <si>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</si>
  <si>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</si>
  <si>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</si>
  <si>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</si>
  <si>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</si>
  <si>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</si>
  <si>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</si>
  <si>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</si>
  <si>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</si>
  <si>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</si>
  <si>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</si>
  <si>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</si>
  <si>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</si>
  <si>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</si>
  <si>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</si>
  <si>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</si>
  <si>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</si>
  <si>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</si>
  <si>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</si>
  <si>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</si>
  <si>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</si>
  <si>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</si>
  <si>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</si>
  <si>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</si>
  <si>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</si>
  <si>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</si>
  <si>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</si>
  <si>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</si>
  <si>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</si>
  <si>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</si>
  <si>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</si>
  <si>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</si>
  <si>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</si>
  <si>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</si>
  <si>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</si>
  <si>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</si>
  <si>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</si>
  <si>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</si>
  <si>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</si>
  <si>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</si>
  <si>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</si>
  <si>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</si>
  <si>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</si>
  <si>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</si>
  <si>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</si>
  <si>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</si>
  <si>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</si>
  <si>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</si>
  <si>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</si>
  <si>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</si>
  <si>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</si>
  <si>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</si>
  <si>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</si>
  <si>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</si>
  <si>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</si>
  <si>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</si>
  <si>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</si>
  <si>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</si>
  <si>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</si>
  <si>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</si>
  <si>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</si>
  <si>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</si>
  <si>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</si>
  <si>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</si>
  <si>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</si>
  <si>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</si>
  <si>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</si>
  <si>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</si>
  <si>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</si>
  <si>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</si>
  <si>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</si>
  <si>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</si>
  <si>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</si>
  <si>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</si>
  <si>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</si>
  <si>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</si>
  <si>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</si>
  <si>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</si>
  <si>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</si>
  <si>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</si>
  <si>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</si>
  <si>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</si>
  <si>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</si>
  <si>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</si>
  <si>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</si>
  <si>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</si>
  <si>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</si>
  <si>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</si>
  <si>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</si>
  <si>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</si>
  <si>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</si>
  <si>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</si>
  <si>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</si>
  <si>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</si>
  <si>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</si>
  <si>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</si>
  <si>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</si>
  <si>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</si>
  <si>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</si>
  <si>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</si>
  <si>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</si>
  <si>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</si>
  <si>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</si>
  <si>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</si>
  <si>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</si>
  <si>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</si>
  <si>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</si>
  <si>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</si>
  <si>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</si>
  <si>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</si>
  <si>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</si>
  <si>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</si>
  <si>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</si>
  <si>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</si>
  <si>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</si>
  <si>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</si>
  <si>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</si>
  <si>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</si>
  <si>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</si>
  <si>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</si>
  <si>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</si>
  <si>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</si>
  <si>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</si>
  <si>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</si>
  <si>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</si>
  <si>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</si>
  <si>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</si>
  <si>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</si>
  <si>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</si>
  <si>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</si>
  <si>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</si>
  <si>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</si>
  <si>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</si>
  <si>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</si>
  <si>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</si>
  <si>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</si>
  <si>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</si>
  <si>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</si>
  <si>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</si>
  <si>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</si>
  <si>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</si>
  <si>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</si>
  <si>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</si>
  <si>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</si>
  <si>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</si>
  <si>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</si>
  <si>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</si>
  <si>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</si>
  <si>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</si>
  <si>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</si>
  <si>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</si>
  <si>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</si>
  <si>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</si>
  <si>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</si>
  <si>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</si>
  <si>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</si>
  <si>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</si>
  <si>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</si>
  <si>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</si>
  <si>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</si>
  <si>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</si>
  <si>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</si>
  <si>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</si>
  <si>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</si>
  <si>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</si>
  <si>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</si>
  <si>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</si>
  <si>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</si>
  <si>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</si>
  <si>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</si>
  <si>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</si>
  <si>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</si>
  <si>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</si>
  <si>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</si>
  <si>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</si>
  <si>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</si>
  <si>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</si>
  <si>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</si>
  <si>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</si>
  <si>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</si>
  <si>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</si>
  <si>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</si>
  <si>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</si>
  <si>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</si>
  <si>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</si>
  <si>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</si>
  <si>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</si>
  <si>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</si>
  <si>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</si>
  <si>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</si>
  <si>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</si>
  <si>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</si>
  <si>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</si>
  <si>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</si>
  <si>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</si>
  <si>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</si>
  <si>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</si>
  <si>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</si>
  <si>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</si>
  <si>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</si>
  <si>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</si>
  <si>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</si>
  <si>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</si>
  <si>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</si>
  <si>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</si>
  <si>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</si>
  <si>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</si>
  <si>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</si>
  <si>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</si>
  <si>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</si>
  <si>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</si>
  <si>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</si>
  <si>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</si>
  <si>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</si>
  <si>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</si>
  <si>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</si>
  <si>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</si>
  <si>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</si>
  <si>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</si>
  <si>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</si>
  <si>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</si>
  <si>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</si>
  <si>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</si>
  <si>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</si>
  <si>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</si>
  <si>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</si>
  <si>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</si>
  <si>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</si>
  <si>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</si>
  <si>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</si>
  <si>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</si>
  <si>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</si>
  <si>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</si>
  <si>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</si>
  <si>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</si>
  <si>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</si>
  <si>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</si>
  <si>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</si>
  <si>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</si>
  <si>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</si>
  <si>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</si>
  <si>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</si>
  <si>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</si>
  <si>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</si>
  <si>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</si>
  <si>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</si>
  <si>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</si>
  <si>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</si>
  <si>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</si>
  <si>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</si>
  <si>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</si>
  <si>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</si>
  <si>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</si>
  <si>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</si>
  <si>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</si>
  <si>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</si>
  <si>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</si>
  <si>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</si>
  <si>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</si>
  <si>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</si>
  <si>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</si>
  <si>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</si>
  <si>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</si>
  <si>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</si>
  <si>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</si>
  <si>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</si>
  <si>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</si>
  <si>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</si>
  <si>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</si>
  <si>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</si>
  <si>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</si>
  <si>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</si>
  <si>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</si>
  <si>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</si>
  <si>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</si>
  <si>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</si>
  <si>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</si>
  <si>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</si>
  <si>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</si>
  <si>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</si>
  <si>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</si>
  <si>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</si>
  <si>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</si>
  <si>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</si>
  <si>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</si>
  <si>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</si>
  <si>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</si>
  <si>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</si>
  <si>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</si>
  <si>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</si>
  <si>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</si>
  <si>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</si>
  <si>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</si>
  <si>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</si>
  <si>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</si>
  <si>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</si>
  <si>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</si>
  <si>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</si>
  <si>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</si>
  <si>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</si>
  <si>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</si>
  <si>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</si>
  <si>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</si>
  <si>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</si>
  <si>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</si>
  <si>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</si>
  <si>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</si>
  <si>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</si>
  <si>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</si>
  <si>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</si>
  <si>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</si>
  <si>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</si>
  <si>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</si>
  <si>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</si>
  <si>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</si>
  <si>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</si>
  <si>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</si>
  <si>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</si>
  <si>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</si>
  <si>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</si>
  <si>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</si>
  <si>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</si>
  <si>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</si>
  <si>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</si>
  <si>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</si>
  <si>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</si>
  <si>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</si>
  <si>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</si>
  <si>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</si>
  <si>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</si>
  <si>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</si>
  <si>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</si>
  <si>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</si>
  <si>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</si>
  <si>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</si>
  <si>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</si>
  <si>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</si>
  <si>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</si>
  <si>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</si>
  <si>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</si>
  <si>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</si>
  <si>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</si>
  <si>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</si>
  <si>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</si>
  <si>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</si>
  <si>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</si>
  <si>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</si>
  <si>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</si>
  <si>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</si>
  <si>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</si>
  <si>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</si>
  <si>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</si>
  <si>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</si>
  <si>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</si>
  <si>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</si>
  <si>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</si>
  <si>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</si>
  <si>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</si>
  <si>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</si>
  <si>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</si>
  <si>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</si>
  <si>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</si>
  <si>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</si>
  <si>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</si>
  <si>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</si>
  <si>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</si>
  <si>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</si>
  <si>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</si>
  <si>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</si>
  <si>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</si>
  <si>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</si>
  <si>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</si>
  <si>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</si>
  <si>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</si>
  <si>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</si>
  <si>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</si>
  <si>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</si>
  <si>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</si>
  <si>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</si>
  <si>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</si>
  <si>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</si>
  <si>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</si>
  <si>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</si>
  <si>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</si>
  <si>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</si>
  <si>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</si>
  <si>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</si>
  <si>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</si>
  <si>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</si>
  <si>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</si>
  <si>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</si>
  <si>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</si>
  <si>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</si>
  <si>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</si>
  <si>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</si>
  <si>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</si>
  <si>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</si>
  <si>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</si>
  <si>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</si>
  <si>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</si>
  <si>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</si>
  <si>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</si>
  <si>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</si>
  <si>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</si>
  <si>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</si>
  <si>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</si>
  <si>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</si>
  <si>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</si>
  <si>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</si>
  <si>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</si>
  <si>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</si>
  <si>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</si>
  <si>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</si>
  <si>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</si>
  <si>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</si>
  <si>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</si>
  <si>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</si>
  <si>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</si>
  <si>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</si>
  <si>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</si>
  <si>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</si>
  <si>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</si>
  <si>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</si>
  <si>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</si>
  <si>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</si>
  <si>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</si>
  <si>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</si>
  <si>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</si>
  <si>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</si>
  <si>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</si>
  <si>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</si>
  <si>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</si>
  <si>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</si>
  <si>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</si>
  <si>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</si>
  <si>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</si>
  <si>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</si>
  <si>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</si>
  <si>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</si>
  <si>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</si>
  <si>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</si>
  <si>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</si>
  <si>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</si>
  <si>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</si>
  <si>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</si>
  <si>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</si>
  <si>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</si>
  <si>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</si>
  <si>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</si>
  <si>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</si>
  <si>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</si>
  <si>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</si>
  <si>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</si>
  <si>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</si>
  <si>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</si>
  <si>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</si>
  <si>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</si>
  <si>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</si>
  <si>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</si>
  <si>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</si>
  <si>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</si>
  <si>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</si>
  <si>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</si>
  <si>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</si>
  <si>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</si>
  <si>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</si>
  <si>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</si>
  <si>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</si>
  <si>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</si>
  <si>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</si>
  <si>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</si>
  <si>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</si>
  <si>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</si>
  <si>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</si>
  <si>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</si>
  <si>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</si>
  <si>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</si>
  <si>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</si>
  <si>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</si>
  <si>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</si>
  <si>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</si>
  <si>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</si>
  <si>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</si>
  <si>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</si>
  <si>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</si>
  <si>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</si>
  <si>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</si>
  <si>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</si>
  <si>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</si>
  <si>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</si>
  <si>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</si>
  <si>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</si>
  <si>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</si>
  <si>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</si>
  <si>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</si>
  <si>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</si>
  <si>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</si>
  <si>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</si>
  <si>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</si>
  <si>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</si>
  <si>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</si>
  <si>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</si>
  <si>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</si>
  <si>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</si>
  <si>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</si>
  <si>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</si>
  <si>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</si>
  <si>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</si>
  <si>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</si>
  <si>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</si>
  <si>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</si>
  <si>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</si>
  <si>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</si>
  <si>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</si>
  <si>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</si>
  <si>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</si>
  <si>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</si>
  <si>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</si>
  <si>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</si>
  <si>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</si>
  <si>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</si>
  <si>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</si>
  <si>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</si>
  <si>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</si>
  <si>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</si>
  <si>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</si>
  <si>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</si>
  <si>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</si>
  <si>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</si>
  <si>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</si>
  <si>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</si>
  <si>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</si>
  <si>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</si>
  <si>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</si>
  <si>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</si>
  <si>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</si>
  <si>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</si>
  <si>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</si>
  <si>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</si>
  <si>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</si>
  <si>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</si>
  <si>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</si>
  <si>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</si>
  <si>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</si>
  <si>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</si>
  <si>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</si>
  <si>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</si>
  <si>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</si>
  <si>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</si>
  <si>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</si>
  <si>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</si>
  <si>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</si>
  <si>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</si>
  <si>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</si>
  <si>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</si>
  <si>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</si>
  <si>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</si>
  <si>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</si>
  <si>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</si>
  <si>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</si>
  <si>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</si>
  <si>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</si>
  <si>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</si>
  <si>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</si>
  <si>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</si>
  <si>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</si>
  <si>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</si>
  <si>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</si>
  <si>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</si>
  <si>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</si>
  <si>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</si>
  <si>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</si>
  <si>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</si>
  <si>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</si>
  <si>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</si>
  <si>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</si>
  <si>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</si>
  <si>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</si>
  <si>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</si>
  <si>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</si>
  <si>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</si>
  <si>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</si>
  <si>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</si>
  <si>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</si>
  <si>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</si>
  <si>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</si>
  <si>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</si>
  <si>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</si>
  <si>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</si>
  <si>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</si>
  <si>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</si>
  <si>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</si>
  <si>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</si>
  <si>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</si>
  <si>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</si>
  <si>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</si>
  <si>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</si>
  <si>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</si>
  <si>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</si>
  <si>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</si>
  <si>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</si>
  <si>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</si>
  <si>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</si>
  <si>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</si>
  <si>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</si>
  <si>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</si>
  <si>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</si>
  <si>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</si>
  <si>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</si>
  <si>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</si>
  <si>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</si>
  <si>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</si>
  <si>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</si>
  <si>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</si>
  <si>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</si>
  <si>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</si>
  <si>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</si>
  <si>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</si>
  <si>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</si>
  <si>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</si>
  <si>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</si>
  <si>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</si>
  <si>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</si>
  <si>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</si>
  <si>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</si>
  <si>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</si>
  <si>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</si>
  <si>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</si>
  <si>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</si>
  <si>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</si>
  <si>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</si>
  <si>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</si>
  <si>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</si>
  <si>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</si>
  <si>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</si>
  <si>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</si>
  <si>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</si>
  <si>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</si>
  <si>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</si>
  <si>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</si>
  <si>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</si>
  <si>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</si>
  <si>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</si>
  <si>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</si>
  <si>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</si>
  <si>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</si>
  <si>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</si>
  <si>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</si>
  <si>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</si>
  <si>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</si>
  <si>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</si>
  <si>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</si>
  <si>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</si>
  <si>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</si>
  <si>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</si>
  <si>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</si>
  <si>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</si>
  <si>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</si>
  <si>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</si>
  <si>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</si>
  <si>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</si>
  <si>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</si>
  <si>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</si>
  <si>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</si>
  <si>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</si>
  <si>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</si>
  <si>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</si>
  <si>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</si>
  <si>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</si>
  <si>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</si>
  <si>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</si>
  <si>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</si>
  <si>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</si>
  <si>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</si>
  <si>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</si>
  <si>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</si>
  <si>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</si>
  <si>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</si>
  <si>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</si>
  <si>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</si>
  <si>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</si>
  <si>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</si>
  <si>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</si>
  <si>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</si>
  <si>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</si>
  <si>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</si>
  <si>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</si>
  <si>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</si>
  <si>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</si>
  <si>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</si>
  <si>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</si>
  <si>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</si>
  <si>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</si>
  <si>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</si>
  <si>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</si>
  <si>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</si>
  <si>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</si>
  <si>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</si>
  <si>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</si>
  <si>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</si>
  <si>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</si>
  <si>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</si>
  <si>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</si>
  <si>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</si>
  <si>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</si>
  <si>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</si>
  <si>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</si>
  <si>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</si>
  <si>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</si>
  <si>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</si>
  <si>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</si>
  <si>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</si>
  <si>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</si>
  <si>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</si>
  <si>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</si>
  <si>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</si>
  <si>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</si>
  <si>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</si>
  <si>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</si>
  <si>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</si>
  <si>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</si>
  <si>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</si>
  <si>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</si>
  <si>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</si>
  <si>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</si>
  <si>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</si>
  <si>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</si>
  <si>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</si>
  <si>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</si>
  <si>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</si>
  <si>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</si>
  <si>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</si>
  <si>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</si>
  <si>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</si>
  <si>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</si>
  <si>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</si>
  <si>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</si>
  <si>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</si>
  <si>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</si>
  <si>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</si>
  <si>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</si>
  <si>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</si>
  <si>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</si>
  <si>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</si>
  <si>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</si>
  <si>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</si>
  <si>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</si>
  <si>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</si>
  <si>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</si>
  <si>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</si>
  <si>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</si>
  <si>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</si>
  <si>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</si>
  <si>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</si>
  <si>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</si>
  <si>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</si>
  <si>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</si>
  <si>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</si>
  <si>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</si>
  <si>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</si>
  <si>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</si>
  <si>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</si>
  <si>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</si>
  <si>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</si>
  <si>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</si>
  <si>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</si>
  <si>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</si>
  <si>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</si>
  <si>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</si>
  <si>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</si>
  <si>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</si>
  <si>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</si>
  <si>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</si>
  <si>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</si>
  <si>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</si>
  <si>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</si>
  <si>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</si>
  <si>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</si>
  <si>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</si>
  <si>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</si>
  <si>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</si>
  <si>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</si>
  <si>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</si>
  <si>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</si>
  <si>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</si>
  <si>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</si>
  <si>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</si>
  <si>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</si>
  <si>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</si>
  <si>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</si>
  <si>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</si>
  <si>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</si>
  <si>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</si>
  <si>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</si>
  <si>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</si>
  <si>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</si>
  <si>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</si>
  <si>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</si>
  <si>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</si>
  <si>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</si>
  <si>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</si>
  <si>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</si>
  <si>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</si>
  <si>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</si>
  <si>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</si>
  <si>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</si>
  <si>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</si>
  <si>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</si>
  <si>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</si>
  <si>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</si>
  <si>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</si>
  <si>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</si>
  <si>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</si>
  <si>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</si>
  <si>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</si>
  <si>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</si>
  <si>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</si>
  <si>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</si>
  <si>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</si>
  <si>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</si>
  <si>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</si>
  <si>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</si>
  <si>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</si>
  <si>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</si>
  <si>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</si>
  <si>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</si>
  <si>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</si>
  <si>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</si>
  <si>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</si>
  <si>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</si>
  <si>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</si>
  <si>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</si>
  <si>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</si>
  <si>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</si>
  <si>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</si>
  <si>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</si>
  <si>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</si>
  <si>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</si>
  <si>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</si>
  <si>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</si>
  <si>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</si>
  <si>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</si>
  <si>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</si>
  <si>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</si>
  <si>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</si>
  <si>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</si>
  <si>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</si>
  <si>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</si>
  <si>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</si>
  <si>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</si>
  <si>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</si>
  <si>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</si>
  <si>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</si>
  <si>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</si>
  <si>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</si>
  <si>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</si>
  <si>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</si>
  <si>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</si>
  <si>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</si>
  <si>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</si>
  <si>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</si>
  <si>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</si>
  <si>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</si>
  <si>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</si>
  <si>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</si>
  <si>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</si>
  <si>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</si>
  <si>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</si>
  <si>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</si>
  <si>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</si>
  <si>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</si>
  <si>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</si>
  <si>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</si>
  <si>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</si>
  <si>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</si>
  <si>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</si>
  <si>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</si>
  <si>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</si>
  <si>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</si>
  <si>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</si>
  <si>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</si>
  <si>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</si>
  <si>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</si>
  <si>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</si>
  <si>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</si>
  <si>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</si>
  <si>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</si>
  <si>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</si>
  <si>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</si>
  <si>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</si>
  <si>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</si>
  <si>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</si>
  <si>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</si>
  <si>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</si>
  <si>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</si>
  <si>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</si>
  <si>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</si>
  <si>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</si>
  <si>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</si>
  <si>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</si>
  <si>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</si>
  <si>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</si>
  <si>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</si>
  <si>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</si>
  <si>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</si>
  <si>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</si>
  <si>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</si>
  <si>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</si>
  <si>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</si>
  <si>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</si>
  <si>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</si>
  <si>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</si>
  <si>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</si>
  <si>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</si>
  <si>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</si>
  <si>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</si>
  <si>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</si>
  <si>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</si>
  <si>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</si>
  <si>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</si>
  <si>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</si>
  <si>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</si>
  <si>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</si>
  <si>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</si>
  <si>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</si>
  <si>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</si>
  <si>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</si>
  <si>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</si>
  <si>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</si>
  <si>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</si>
  <si>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</si>
  <si>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</si>
  <si>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</si>
  <si>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</si>
  <si>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</si>
  <si>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</si>
  <si>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</si>
  <si>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</si>
  <si>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</si>
  <si>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</si>
  <si>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</si>
  <si>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</si>
  <si>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</si>
  <si>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</si>
  <si>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</si>
  <si>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</si>
  <si>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</si>
  <si>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</si>
  <si>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</si>
  <si>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</si>
  <si>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</si>
  <si>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</si>
  <si>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</si>
  <si>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</si>
  <si>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</si>
  <si>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</si>
  <si>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</si>
  <si>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</si>
  <si>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</si>
  <si>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</si>
  <si>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</si>
  <si>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</si>
  <si>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</si>
  <si>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</si>
  <si>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</si>
  <si>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</si>
  <si>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</si>
  <si>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</si>
  <si>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</si>
  <si>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</si>
  <si>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</si>
  <si>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</si>
  <si>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</si>
  <si>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</si>
  <si>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</si>
  <si>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</si>
  <si>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</si>
  <si>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</si>
  <si>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</si>
  <si>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</si>
  <si>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</si>
  <si>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</si>
  <si>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</si>
  <si>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</si>
  <si>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</si>
  <si>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</si>
  <si>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</si>
  <si>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</si>
  <si>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</si>
  <si>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</si>
  <si>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</si>
  <si>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</si>
  <si>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</si>
  <si>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</si>
  <si>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</si>
  <si>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</si>
  <si>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</si>
  <si>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</si>
  <si>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</si>
  <si>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</si>
  <si>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</si>
  <si>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</si>
  <si>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</si>
  <si>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</si>
  <si>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</si>
  <si>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</si>
  <si>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</si>
  <si>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</si>
  <si>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</si>
  <si>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</si>
  <si>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</si>
  <si>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</si>
  <si>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</si>
  <si>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</si>
  <si>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</si>
  <si>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</si>
  <si>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</si>
  <si>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</si>
  <si>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</si>
  <si>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</si>
  <si>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</si>
  <si>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</si>
  <si>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</si>
  <si>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</si>
  <si>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</si>
  <si>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</si>
  <si>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</si>
  <si>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</si>
  <si>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</si>
  <si>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</si>
  <si>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</si>
  <si>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</si>
  <si>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</si>
  <si>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</si>
  <si>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</si>
  <si>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</si>
  <si>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</si>
  <si>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</si>
  <si>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</si>
  <si>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</si>
  <si>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</si>
  <si>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</si>
  <si>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</si>
  <si>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</si>
  <si>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</si>
  <si>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</si>
  <si>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</si>
  <si>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</si>
  <si>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</si>
  <si>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</si>
  <si>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</si>
  <si>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</si>
  <si>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</si>
  <si>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</si>
  <si>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</si>
  <si>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</si>
  <si>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</si>
  <si>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</si>
  <si>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</si>
  <si>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</si>
  <si>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</si>
  <si>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</si>
  <si>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</si>
  <si>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</si>
  <si>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</si>
  <si>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</si>
  <si>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</si>
  <si>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</si>
  <si>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</si>
  <si>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</si>
  <si>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</si>
  <si>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</si>
  <si>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</si>
  <si>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</si>
  <si>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</si>
  <si>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</si>
  <si>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</si>
  <si>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</si>
  <si>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</si>
  <si>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</si>
  <si>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</si>
  <si>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</si>
  <si>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</si>
  <si>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</si>
  <si>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</si>
  <si>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</si>
  <si>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</si>
  <si>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</si>
  <si>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</si>
  <si>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</si>
  <si>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</si>
  <si>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</si>
  <si>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</si>
  <si>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</si>
  <si>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</si>
  <si>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</si>
  <si>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</si>
  <si>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</si>
  <si>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</si>
  <si>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</si>
  <si>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</si>
  <si>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</si>
  <si>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</si>
  <si>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</si>
  <si>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</si>
  <si>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</si>
  <si>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</si>
  <si>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</si>
  <si>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</si>
  <si>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</si>
  <si>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</si>
  <si>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</si>
  <si>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</si>
  <si>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</si>
  <si>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</si>
  <si>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</si>
  <si>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</si>
  <si>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</si>
  <si>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</si>
  <si>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</si>
  <si>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</si>
  <si>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</si>
  <si>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</si>
  <si>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</si>
  <si>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</si>
  <si>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</si>
  <si>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</si>
  <si>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</si>
  <si>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</si>
  <si>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</si>
  <si>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</si>
  <si>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</si>
  <si>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</si>
  <si>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</si>
  <si>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</si>
  <si>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</si>
  <si>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</si>
  <si>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</si>
  <si>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</si>
  <si>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</si>
  <si>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</si>
  <si>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</si>
  <si>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</si>
  <si>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</si>
  <si>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</si>
  <si>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</si>
  <si>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</si>
  <si>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</si>
  <si>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</si>
  <si>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</si>
  <si>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</si>
  <si>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</si>
  <si>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</si>
  <si>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</si>
  <si>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</si>
  <si>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</si>
  <si>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</si>
  <si>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</si>
  <si>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</si>
  <si>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</si>
  <si>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</si>
  <si>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</si>
  <si>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</si>
  <si>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</si>
  <si>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</si>
  <si>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</si>
  <si>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</si>
  <si>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</si>
  <si>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</si>
  <si>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</si>
  <si>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</si>
  <si>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</si>
  <si>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</si>
  <si>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</si>
  <si>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</si>
  <si>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</si>
  <si>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</si>
  <si>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</si>
  <si>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</si>
  <si>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</si>
  <si>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</si>
  <si>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</si>
  <si>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</si>
  <si>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</si>
  <si>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</si>
  <si>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</si>
  <si>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</si>
  <si>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</si>
  <si>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</si>
  <si>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</si>
  <si>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</si>
  <si>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</si>
  <si>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</si>
  <si>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</si>
  <si>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</si>
  <si>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</si>
  <si>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</si>
  <si>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</si>
  <si>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</si>
  <si>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</si>
  <si>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</si>
  <si>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</si>
  <si>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</si>
  <si>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</si>
  <si>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</si>
  <si>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</si>
  <si>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</si>
  <si>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</si>
  <si>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</si>
  <si>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</si>
  <si>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</si>
  <si>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</si>
  <si>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</si>
  <si>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</si>
  <si>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</si>
  <si>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</si>
  <si>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</si>
  <si>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</si>
  <si>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</si>
  <si>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</si>
  <si>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</si>
  <si>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</si>
  <si>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</si>
  <si>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</si>
  <si>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</si>
  <si>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</si>
  <si>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</si>
  <si>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</si>
  <si>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</si>
  <si>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</si>
  <si>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</si>
  <si>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</si>
  <si>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</si>
  <si>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</si>
  <si>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</si>
  <si>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</si>
  <si>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</si>
  <si>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</si>
  <si>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</si>
  <si>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</si>
  <si>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</si>
  <si>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</si>
  <si>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</si>
  <si>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</si>
  <si>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</si>
  <si>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</si>
  <si>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</si>
  <si>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</si>
  <si>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</si>
  <si>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</si>
  <si>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</si>
  <si>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</si>
  <si>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</si>
  <si>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</si>
  <si>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</si>
  <si>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</si>
  <si>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</si>
  <si>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</si>
  <si>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</si>
  <si>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</si>
  <si>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</si>
  <si>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</si>
  <si>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</si>
  <si>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</si>
  <si>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</si>
  <si>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</si>
  <si>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</si>
  <si>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</si>
  <si>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</si>
  <si>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</si>
  <si>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</si>
  <si>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</si>
  <si>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</si>
  <si>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</si>
  <si>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</si>
  <si>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</si>
  <si>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</si>
  <si>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</si>
  <si>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</si>
  <si>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</si>
  <si>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</si>
  <si>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</si>
  <si>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</si>
  <si>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</si>
  <si>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</si>
  <si>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</si>
  <si>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</si>
  <si>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</si>
  <si>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</si>
  <si>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</si>
  <si>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</si>
  <si>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</si>
  <si>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</si>
  <si>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</si>
  <si>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</si>
  <si>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</si>
  <si>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</si>
  <si>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</si>
  <si>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</si>
  <si>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</si>
  <si>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</si>
  <si>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</si>
  <si>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</si>
  <si>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</si>
  <si>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</si>
  <si>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</si>
  <si>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</si>
  <si>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</si>
  <si>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</si>
  <si>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</si>
  <si>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</si>
  <si>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</si>
  <si>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</si>
  <si>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</si>
  <si>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</si>
  <si>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</si>
  <si>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</si>
  <si>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</si>
  <si>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</si>
  <si>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</si>
  <si>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</si>
  <si>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</si>
  <si>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</si>
  <si>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</si>
  <si>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</si>
  <si>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</si>
  <si>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</si>
  <si>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</si>
  <si>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</si>
  <si>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</si>
  <si>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</si>
  <si>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</si>
  <si>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</si>
  <si>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</si>
  <si>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</si>
  <si>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</si>
  <si>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</si>
  <si>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</si>
  <si>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</si>
  <si>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</si>
  <si>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</si>
  <si>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</si>
  <si>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</si>
  <si>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</si>
  <si>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</si>
  <si>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</si>
  <si>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</si>
  <si>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</si>
  <si>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</si>
  <si>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</si>
  <si>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</si>
  <si>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</si>
  <si>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</si>
  <si>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</si>
  <si>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</si>
  <si>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</si>
  <si>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</si>
  <si>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</si>
  <si>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</si>
  <si>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</si>
  <si>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</si>
  <si>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</si>
  <si>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</si>
  <si>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</si>
  <si>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</si>
  <si>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</si>
  <si>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</si>
  <si>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</si>
  <si>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</si>
  <si>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</si>
  <si>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</si>
  <si>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</si>
  <si>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</si>
  <si>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</si>
  <si>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</si>
  <si>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</si>
  <si>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</si>
  <si>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</si>
  <si>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</si>
  <si>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</si>
  <si>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</si>
  <si>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</si>
  <si>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</si>
  <si>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</si>
  <si>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</si>
  <si>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</si>
  <si>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</si>
  <si>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</si>
  <si>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</si>
  <si>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</si>
  <si>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</si>
  <si>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</si>
  <si>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</si>
  <si>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</si>
  <si>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</si>
  <si>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</si>
  <si>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</si>
  <si>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</si>
  <si>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</si>
  <si>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</si>
  <si>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</si>
  <si>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</si>
  <si>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</si>
  <si>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</si>
  <si>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</si>
  <si>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</si>
  <si>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</si>
  <si>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</si>
  <si>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</si>
  <si>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</si>
  <si>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</si>
  <si>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</si>
  <si>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</si>
  <si>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</si>
  <si>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</si>
  <si>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</si>
  <si>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</si>
  <si>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</si>
  <si>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</si>
  <si>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</si>
  <si>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</si>
  <si>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</si>
  <si>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</si>
  <si>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</si>
  <si>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</si>
  <si>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</si>
  <si>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</si>
  <si>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</si>
  <si>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</si>
  <si>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</si>
  <si>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</si>
  <si>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</si>
  <si>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</si>
  <si>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</si>
  <si>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</si>
  <si>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</si>
  <si>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</si>
  <si>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</si>
  <si>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</si>
  <si>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</si>
  <si>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</si>
  <si>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</si>
  <si>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</si>
  <si>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</si>
  <si>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</si>
  <si>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</si>
  <si>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</si>
  <si>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</si>
  <si>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</si>
  <si>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</si>
  <si>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</si>
  <si>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</si>
  <si>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</si>
  <si>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</si>
  <si>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</si>
  <si>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</si>
  <si>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</si>
  <si>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</si>
  <si>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</si>
  <si>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</si>
  <si>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</si>
  <si>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</si>
  <si>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</si>
  <si>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</si>
  <si>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</si>
  <si>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</si>
  <si>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</si>
  <si>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</si>
  <si>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</si>
  <si>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</si>
  <si>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</si>
  <si>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</si>
  <si>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</si>
  <si>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</si>
  <si>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</si>
  <si>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</si>
  <si>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</si>
  <si>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</si>
  <si>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</si>
  <si>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</si>
  <si>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</si>
  <si>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</si>
  <si>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</si>
  <si>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</si>
  <si>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</si>
  <si>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</si>
  <si>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</si>
  <si>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</si>
  <si>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</si>
  <si>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</si>
  <si>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</si>
  <si>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</si>
  <si>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</si>
  <si>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</si>
  <si>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</si>
  <si>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</si>
  <si>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</si>
  <si>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</si>
  <si>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</si>
  <si>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</si>
  <si>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</si>
  <si>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</si>
  <si>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</si>
  <si>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</si>
  <si>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</si>
  <si>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</si>
  <si>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</si>
  <si>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</si>
  <si>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</si>
  <si>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</si>
  <si>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</si>
  <si>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</si>
  <si>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</si>
  <si>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</si>
  <si>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</si>
  <si>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</si>
  <si>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</si>
  <si>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</si>
  <si>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</si>
  <si>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</si>
  <si>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</si>
  <si>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</si>
  <si>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</si>
  <si>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</si>
  <si>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</si>
  <si>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</si>
  <si>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</si>
  <si>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</si>
  <si>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</si>
  <si>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</si>
  <si>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</si>
  <si>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</si>
  <si>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</si>
  <si>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</si>
  <si>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</si>
  <si>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</si>
  <si>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</si>
  <si>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</si>
  <si>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</si>
  <si>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</si>
  <si>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</si>
  <si>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</si>
  <si>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</si>
  <si>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</si>
  <si>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</si>
  <si>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</si>
  <si>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</si>
  <si>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</si>
  <si>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</si>
  <si>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</si>
  <si>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</si>
  <si>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</si>
  <si>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</si>
  <si>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</si>
  <si>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</si>
  <si>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</si>
  <si>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</si>
  <si>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</si>
  <si>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</si>
  <si>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</si>
  <si>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</si>
  <si>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</si>
  <si>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</si>
  <si>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</si>
  <si>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</si>
  <si>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</si>
  <si>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</si>
  <si>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</si>
  <si>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</si>
  <si>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</si>
  <si>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</si>
  <si>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</si>
  <si>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</si>
  <si>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</si>
  <si>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</si>
  <si>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</si>
  <si>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</si>
  <si>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</si>
  <si>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</si>
  <si>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</si>
  <si>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</si>
  <si>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</si>
  <si>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</si>
  <si>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</si>
  <si>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</si>
  <si>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</si>
  <si>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</si>
  <si>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</si>
  <si>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</si>
  <si>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</si>
  <si>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</si>
  <si>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</si>
  <si>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</si>
  <si>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</si>
  <si>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</si>
  <si>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</si>
  <si>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</si>
  <si>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</si>
  <si>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</si>
  <si>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</si>
  <si>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</si>
  <si>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</si>
  <si>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</si>
  <si>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</si>
  <si>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</si>
  <si>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</si>
  <si>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</si>
  <si>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</si>
  <si>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</si>
  <si>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</si>
  <si>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</si>
  <si>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</si>
  <si>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</si>
  <si>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</si>
  <si>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</si>
  <si>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</si>
  <si>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</si>
  <si>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</si>
  <si>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</si>
  <si>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</si>
  <si>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</si>
  <si>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</si>
  <si>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</si>
  <si>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</si>
  <si>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</si>
  <si>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</si>
  <si>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</si>
  <si>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</si>
  <si>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</si>
  <si>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</si>
  <si>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</si>
  <si>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</si>
  <si>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</si>
  <si>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</si>
  <si>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</si>
  <si>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</si>
  <si>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</si>
  <si>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</si>
  <si>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</si>
  <si>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</si>
  <si>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</si>
  <si>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</si>
  <si>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</si>
  <si>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</si>
  <si>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</si>
  <si>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</si>
  <si>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</si>
  <si>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</si>
  <si>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</si>
  <si>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</si>
  <si>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</si>
  <si>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</si>
  <si>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</si>
  <si>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</si>
  <si>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</si>
  <si>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</si>
  <si>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</si>
  <si>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</si>
  <si>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</si>
  <si>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</si>
  <si>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</si>
  <si>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</si>
  <si>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</si>
  <si>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</si>
  <si>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</si>
  <si>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</si>
  <si>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</si>
  <si>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</si>
  <si>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</si>
  <si>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</si>
  <si>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</si>
  <si>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</si>
  <si>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</si>
  <si>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</si>
  <si>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</si>
  <si>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</si>
  <si>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</si>
  <si>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</si>
  <si>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</si>
  <si>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</si>
  <si>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</si>
  <si>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</si>
  <si>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</si>
  <si>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</si>
  <si>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</si>
  <si>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</si>
  <si>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</si>
  <si>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</si>
  <si>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</si>
  <si>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</si>
  <si>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</si>
  <si>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</si>
  <si>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</si>
  <si>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</si>
  <si>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</si>
  <si>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</si>
  <si>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</si>
  <si>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</si>
  <si>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</si>
  <si>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</si>
  <si>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</si>
  <si>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</si>
  <si>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</si>
  <si>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</si>
  <si>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</si>
  <si>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</si>
  <si>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</si>
  <si>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</si>
  <si>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</si>
  <si>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</si>
  <si>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</si>
  <si>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</si>
  <si>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</si>
  <si>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</si>
  <si>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</si>
  <si>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</si>
  <si>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</si>
  <si>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</si>
  <si>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</si>
  <si>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</si>
  <si>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</si>
  <si>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</si>
  <si>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</si>
  <si>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</si>
  <si>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</si>
  <si>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</si>
  <si>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</si>
  <si>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</si>
  <si>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</si>
  <si>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</si>
  <si>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</si>
  <si>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</si>
  <si>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</si>
  <si>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</si>
  <si>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</si>
  <si>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</si>
  <si>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</si>
  <si>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</si>
  <si>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</si>
  <si>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</si>
  <si>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</si>
  <si>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PCM-20251031-00000922</t>
  </si>
  <si>
    <t>team at site TS</t>
  </si>
  <si>
    <t>PCM-20251031-00001013</t>
  </si>
  <si>
    <t>ETA 60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</si>
  <si>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</si>
  <si>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</si>
  <si>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</si>
  <si>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</si>
  <si>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</si>
  <si>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</si>
  <si>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PCM-20251031-00000940</t>
  </si>
  <si>
    <t xml:space="preserve">EM team at site </t>
  </si>
  <si>
    <t>PCM-20251031-00000837</t>
  </si>
  <si>
    <t>KMS0592</t>
  </si>
  <si>
    <t xml:space="preserve">ETA 65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</si>
</sst>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4" totalsRowShown="0" headerRowDxfId="48" dataDxfId="47" headerRowBorderDxfId="45" tableBorderDxfId="46" totalsRowBorderDxfId="44">
  <autoFilter ref="A1:L13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8" totalsRowShown="0" headerRowDxfId="15" dataDxfId="14" headerRowBorderDxfId="12" tableBorderDxfId="13">
  <autoFilter ref="A1:L3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298.79836076388892</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45961.74678645833</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45961.74678645833</v>
      </c>
      <c r="H4" s="136"/>
      <c r="I4" s="134" t="str">
        <f>IFERROR(VLOOKUP(D4,DB!A:F,6,0),"")</f>
        <v/>
      </c>
      <c r="J4" s="134" t="str">
        <f>IFERROR(VLOOKUP(D4,DB!A:G,7,0),"")</f>
        <v/>
      </c>
      <c r="K4" s="138"/>
      <c r="L4" s="139" t="str">
        <f>IFERROR(VLOOKUP(D4,DB!A:I,9,0),"")</f>
        <v/>
      </c>
    </row>
    <row r="5" spans="1:15" ht="15" customHeight="1">
      <c r="A5" s="133"/>
      <c r="B5" s="134" t="str">
        <f>IFERROR(VLOOKUP(D6,DB!A:K,11,0),"")</f>
        <v/>
      </c>
      <c r="C5" s="134"/>
      <c r="D5" s="134"/>
      <c r="E5" s="135"/>
      <c r="F5" s="136"/>
      <c r="G5" s="137">
        <f ca="1">IFERROR(NOW()-F5,"")</f>
        <v>45961.74678645833</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45961.74678645833</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45961.74678645833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45961.74678645833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45961.74678645833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45961.74678645833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45961.74678645833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45961.74678645833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45961.74678645833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45961.74678645833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45961.74678645833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45961.74678645833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45961.74678645833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45961.74678645833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45961.74678645833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45961.74678645833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45961.74678645833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45961.74678645833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45961.74678645833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45961.74678645833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45961.74678645833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45961.74678645833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45961.74678645833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45961.74678645833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45961.74678645833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45961.74678645833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45961.74678645833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45961.74678645833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45961.74678645833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45961.74678645833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45961.74678645833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45961.74678645833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45961.74678645833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45961.74678645833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45961.74678645833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45961.74678645833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45961.74678645833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45961.74678645833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45961.74678645833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45961.74678645833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45961.74678645833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45961.74678645833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45961.74678645833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45961.74678645833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45961.74678645833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45961.74678645833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45961.74678645833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45961.74678645833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45961.74678645833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45961.74678645833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45961.74678645833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45961.74678645833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45961.74678645833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45961.74678645833</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45961.74678645833</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45961.74678645833</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45961.74678645833</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45961.74678645833</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45961.74678645833</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45961.74678645833</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45961.74678645833</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45961.74678645833</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45961.74678645833</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45961.74678645833</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45961.74678645833</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45961.74678645833</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45961.74678645833</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45961.74678645833</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45961.74678645833</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45961.74678645833</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45961.74678645833</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45961.74678645833</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45961.74678645833</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45961.74678645833</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45961.74678645833</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45961.74678645833</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45961.74678645833</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45961.74678645833</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45961.74678645833</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45961.74678645833</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45961.74678645833</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45961.74678645833</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45961.74678645833</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45961.74678645833</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45961.74678645833</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45961.74678645833</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45961.74678645833</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45961.74678645833</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45961.74678645833</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45961.74678645833</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45961.74678645833</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45961.74678645833</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45961.74678645833</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45961.74678645833</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45961.74678645833</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45961.74678645833</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45961.74678645833</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45961.74678645833</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45961.74678645833</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45961.74678645833</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45961.74678645833</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45961.74678645833</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45961.74678645833</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45961.74678645833</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45961.74678645833</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45961.74678645833</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45961.74678645833</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45961.74678645833</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45961.74678645833</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45961.74678645833</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45961.74678645833</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45961.74678645833</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45961.74678645833</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45961.74678645833</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45961.74678645833</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45961.74678645833</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45961.74678645833</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45961.74678645833</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45961.74678645833</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45961.74678645833</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45961.74678645833</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45961.74678645833</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45961.74678645833</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45961.74678645833</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45961.74678645833</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45961.74678645833</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F4E407EC-6252-438C-A282-60132C7C76D5}"/>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tabSelected="1"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136.74694872685359</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3.0047033564842422</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45961.746786689815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45961.746786689815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45961.746786689815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45961.746786689815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45961.746786689815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45961.746786689815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45961.746786689815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45961.746786689815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45961.746786689815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45961.746786689815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45961.746786689815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45961.746786689815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45961.746786689815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45961.746786689815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45961.746786689815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45961.746786689815</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45961.74678645833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45961.74678645833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45961.74678645833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45961.74678645833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45961.74678645833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45961.74678645833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45961.74678645833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45961.74678645833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45961.74678645833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45961.74678645833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45961.74678645833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45961.74678645833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45961.74678645833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45961.74678645833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45961.74678645833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45961.74678645833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45961.74678645833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45961.74678645833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45961.74678645833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45961.74678645833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45961.74678645833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45961.74678645833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45961.74678645833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45961.74678645833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45961.74678645833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45961.74678645833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45961.74678645833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45961.74678645833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45961.74678645833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45961.74678645833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45961.74678645833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45961.74678645833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45961.74678645833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45961.74678645833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45961.74678645833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45961.74678645833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45961.74678645833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45961.74678645833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45961.74678645833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45961.74678645833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45961.74678645833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45961.74678645833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45961.74678645833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45961.74678645833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45961.74678645833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45961.74678645833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45961.74678645833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45961.74678645833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45961.74678645833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45961.74678645833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45961.74678645833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45961.74678645833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45961.74678645833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45961.74678645833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45961.74678645833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45961.74678645833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45961.74678645833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45961.74678645833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45961.74678645833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45961.74678645833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45961.74678645833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45961.74678645833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45961.74678645833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45961.74678645833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45961.74678645833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45961.74678645833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45961.74678645833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45961.74678645833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45961.74678645833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45961.74678645833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45961.74678645833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45961.74678645833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45961.74678645833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45961.74678645833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45961.74678645833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45961.74678645833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45961.74678645833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45961.74678645833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45961.74678645833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45961.74678645833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45961.74678645833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45961.74678645833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45961.74678645833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45961.74678645833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45961.74678645833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45961.74678645833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45961.74678645833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45961.74678645833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45961.74678645833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45961.74678645833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45961.74678645833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45961.74678645833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45961.74678645833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45961.74678645833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45961.74678645833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45961.74678645833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45961.74678645833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45961.74678645833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45961.74678645833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45961.74678645833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45961.74678645833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45961.74678645833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45961.74678645833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45961.74678645833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45961.74678645833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45961.74678645833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45961.746786689815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45961.746786689815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45961.746786689815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45961.746786689815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45961.746786689815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45961.746786689815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45961.746786689815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45961.746786689815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45961.746786689815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45961.746786689815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45961.746786689815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45961.746786689815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45961.746786689815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45961.746786689815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45961.746786689815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45961.746786689815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45961.746786689815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45961.746786689815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45961.746786689815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45961.746786689815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45961.746786689815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45961.746786689815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45961.746786689815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45961.746786689815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45961.746786689815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45961.746786689815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45961.746786689815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45961.746786689815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45961.746786689815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45961.746786689815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45961.746786689815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45961.746786689815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45961.746786689815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45961.746786689815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45961.746786689815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45961.746786689815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45961.746786689815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45961.746786689815</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45961.746786689815</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45961.746786689815</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45961.746786689815</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45961.746786689815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45961.746786689815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45961.746786689815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45961.746786689815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45961.746786689815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45961.746786689815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45961.746786689815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45961.746786689815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45961.746786689815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45961.746786689815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45961.746786689815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45961.746786689815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45961.746786689815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45961.746786689815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45961.746786689815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45961.746786689815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45961.746786689815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45961.746786689815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45961.746786689815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45961.746786689815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45961.746786689815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45961.746786689815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45961.746786689815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45961.746786689815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45961.746786689815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45961.746786689815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45961.746786689815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45961.746786689815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45961.746786689815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45961.746786689815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45961.746786689815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45961.746786689815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45961.746786689815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45961.746786689815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45961.746786689815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45961.746786689815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45961.746786689815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45961.746786689815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45961.746786689815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45961.746786689815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45961.746786689815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45961.746786689815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45961.746786689815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45961.746786689815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45961.746786689815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45961.746786689815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45961.746786689815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45961.746786689815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45961.746786689815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45961.746786689815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45961.746786689815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45961.746786689815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45961.746786689815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45961.746786689815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45961.746786689815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45961.746786689815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45961.746786689815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45961.746786689815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45961.746786689815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45961.746786689815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45961.746786689815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45961.746786689815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45961.746786689815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45961.746786689815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45961.746786689815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45961.746786689815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45961.746786689815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45961.746786689815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45961.746786689815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45961.746786689815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45961.746786689815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45961.746786689815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45961.746786689815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45961.746786689815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45961.746786689815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45961.746786689815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45961.746786689815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45961.746786689815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45961.746786689815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45961.746786689815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45961.746786689815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45961.746786689815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45961.746786689815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45961.746786689815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45961.746786689815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45961.746786689815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45961.746786689815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45961.746786689815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45961.746786689815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45961.746786689815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45961.746786689815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45961.746786689815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45961.746786689815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45961.746786689815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45961.746786689815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45961.746786689815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45961.746786689815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45961.746786689815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45961.746786689815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45961.746786689815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45961.746786689815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45961.746786689815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45961.746786689815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45961.746786689815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45961.746786689815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45961.746786689815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45961.746786689815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45961.746786689815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45961.746786689815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45961.746786689815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45961.746786689815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45961.746786689815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45961.746786689815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45961.746786689815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45961.746786689815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45961.746786689815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45961.746786689815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45961.746786689815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45961.746786689815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45961.746786689815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45961.746786689815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45961.746786689815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45961.746786689815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45961.746786689815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45961.746786689815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45961.746786689815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45961.746786689815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45961.746786689815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45961.746786689815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45961.746786689815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45961.746786689815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45961.746786689815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45961.746786689815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45961.746786689815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45961.746786689815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45961.746786689815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45961.746786689815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45961.746786689815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45961.746786689815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45961.746786689815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45961.746786689815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45961.746786689815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45961.746786689815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45961.746786689815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45961.746786689815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45961.746786689815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45961.746786689815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45961.746786689815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45961.746786689815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45961.746786689815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45961.746786689815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45961.746786689815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45961.746786689815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45961.746786689815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45961.746786689815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45961.746786689815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45961.746786689815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45961.746786689815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45961.746786689815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45961.746786689815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45961.746786689815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45961.746786689815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45961.746786689815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45961.746786689815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45961.746786689815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45961.746786689815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45961.746786689815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45961.746786689815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45961.746786689815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45961.746786689815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45961.746786689815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45961.746786689815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45961.746786689815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45961.746786689815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45961.746786689815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45961.746786689815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45961.746786689815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45961.746786689815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45961.746786689815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45961.746786689815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45961.746786689815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45961.746786689815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45961.746786689815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45961.746786689815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45961.746786689815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45961.746786689815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45961.746786689815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45961.746786689815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45961.746786689815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45961.746786689815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45961.746786689815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45961.746786689815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45961.746786689815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45961.746786689815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45961.746786689815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45961.746786689815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45961.746786689815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45961.746786689815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45961.746786689815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45961.746786689815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45961.746786689815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45961.746786689815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45961.746786689815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45961.746786689815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45961.746786689815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45961.746786689815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45961.746786689815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45961.746786689815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45961.746786689815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45961.746786689815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45961.746786689815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45961.746786689815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45961.746786689815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45961.746786689815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45961.746786689815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45961.746786689815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45961.746786689815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45961.746786689815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45961.746786689815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45961.746786689815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45961.746786689815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45961.746786689815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45961.746786689815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45961.746786689815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45961.746786689815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45961.746786689815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45961.746786689815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45961.746786689815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45961.746786689815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45961.746786689815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45961.746786689815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45961.746786689815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45961.746786689815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45961.746786689815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45961.746786689815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45961.746786689815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45961.746786689815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45961.746786689815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45961.746786689815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45961.746786689815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45961.746786689815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45961.746786689815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45961.746786689815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45961.746786689815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45961.746786689815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45961.746786689815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45961.746786689815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45961.746786689815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45961.746786689815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45961.746786689815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45961.746786689815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45961.746786689815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45961.746786689815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45961.746786689815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45961.746786689815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45961.746786689815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45961.746786689815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45961.746786689815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45961.746786689815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45961.746786689815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45961.746786689815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45961.746786689815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45961.746786689815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45961.746786689815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45961.746786689815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45961.746786689815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45961.746786689815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45961.746786689815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45961.746786689815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45961.746786689815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45961.746786689815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45961.746786689815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45961.746786689815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45961.746786689815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45961.746786689815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45961.746786689815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45961.746786689815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45961.746786689815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45961.746786689815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45961.746786689815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45961.746786689815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45961.746786689815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45961.746786689815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45961.746786689815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45961.746786689815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45961.746786689815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45961.746786689815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45961.746786689815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45961.746786689815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45961.746786689815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45961.746786689815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45961.746786689815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45961.746786689815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45961.746786689815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45961.746786689815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45961.746786689815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45961.746786689815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45961.746786689815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45961.746786689815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45961.746786689815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45961.746786689815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45961.746786689815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45961.746786689815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45961.746786689815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45961.746786689815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45961.746786689815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45961.746786689815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45961.746786689815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45961.746786689815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45961.746786689815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45961.746786689815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45961.746786689815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45961.746786689815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45961.746786689815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45961.746786689815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45961.746786689815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45961.746786689815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45961.746786689815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45961.746786689815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45961.746786689815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45961.746786689815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45961.746786689815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45961.746786689815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45961.746786689815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45961.746786689815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45961.746786689815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45961.746786689815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45961.746786689815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45961.746786689815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45961.746786689815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45961.746786689815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45961.746786689815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45961.746786689815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45961.746786689815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45961.746786689815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45961.746786689815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45961.746786689815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45961.746786689815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45961.746786689815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45961.746786689815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45961.746786689815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45961.746786689815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45961.746786689815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45961.746786689815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45961.746786689815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45961.746786689815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45961.746786689815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45961.746786689815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45961.746786689815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45961.746786689815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45961.746786689815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45961.746786689815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45961.746786689815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45961.746786689815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45961.746786689815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45961.746786689815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45961.746786689815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45961.746786689815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45961.746786689815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45961.746786689815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45961.746786689815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45961.746786689815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45961.746786689815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45961.746786689815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45961.746786689815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45961.746786689815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45961.746786689815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45961.746786689815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45961.746786689815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45961.746786689815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45961.746786689815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45961.746786689815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45961.746786689815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45961.746786689815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45961.746786689815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45961.746786689815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45961.746786689815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45961.746786689815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45961.746786689815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45961.746786689815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45961.746786689815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45961.746786689815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45961.746786689815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45961.746786689815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45961.746786689815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45961.746786689815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45961.746786689815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45961.746786689815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45961.746786689815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45961.746786689815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45961.746786689815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45961.746786689815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45961.746786689815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45961.746786689815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45961.746786689815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45961.746786689815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45961.746786689815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45961.746786689815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45961.746786689815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45961.746786689815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45961.746786689815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45961.746786689815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45961.746786689815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45961.746786689815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45961.746786689815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45961.746786689815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45961.746786689815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45961.746786689815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45961.746786689815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45961.746786689815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45961.746786689815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45961.746786689815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45961.746786689815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45961.746786689815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45961.746786689815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45961.746786689815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45961.746786689815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45961.746786689815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45961.746786689815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45961.746786689815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45961.746786689815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45961.746786689815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45961.746786689815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45961.746786689815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45961.746786689815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45961.746786689815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45961.746786689815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45961.746786689815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45961.746786689815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45961.746786689815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45961.746786689815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45961.746786689815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45961.746786689815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45961.746786689815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45961.746786689815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45961.746786689815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45961.746786689815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45961.746786689815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45961.746786689815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45961.746786689815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45961.746786689815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45961.746786689815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45961.746786689815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45961.746786689815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45961.746786689815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45961.746786689815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45961.746786689815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45961.746786689815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45961.746786689815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45961.746786689815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45961.746786689815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45961.746786689815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45961.746786689815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45961.746786689815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45961.746786689815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45961.746786689815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45961.746786689815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45961.746786689815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45961.746786689815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45961.746786689815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45961.746786689815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45961.746786689815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45961.746786689815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45961.746786689815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45961.746786689815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45961.746786689815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45961.746786689815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45961.746786689815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45961.746786689815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45961.746786689815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45961.746786689815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45961.746786689815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45961.746786689815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45961.746786689815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45961.746786689815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45961.746786689815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45961.746786689815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45961.746786689815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45961.746786689815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45961.746786689815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45961.746786689815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45961.746786689815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45961.746786689815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45961.746786689815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45961.746786689815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45961.746786689815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45961.746786689815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45961.746786689815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45961.746786689815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45961.746786689815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45961.746786689815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45961.746786689815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45961.746786689815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45961.746786689815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45961.746786689815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45961.746786689815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45961.746786689815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45961.746786689815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45961.746786689815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45961.746786689815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45961.746786689815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45961.746786689815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45961.746786689815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45961.746786689815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45961.746786689815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45961.746786689815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45961.746786689815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45961.746786689815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45961.746786689815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45961.746786689815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45961.746786689815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45961.746786689815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45961.746786689815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45961.746786689815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45961.746786689815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45961.746786689815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45961.746786689815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45961.746786689815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45961.746786689815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45961.746786689815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45961.746786689815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45961.746786689815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45961.746786689815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45961.746786689815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45961.746786689815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45961.746786689815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45961.746786689815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45961.746786689815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45961.746786689815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45961.746786689815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45961.746786689815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45961.746786689815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45961.746786689815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45961.746786689815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45961.746786689815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45961.746786689815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45961.746786689815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45961.746786689815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45961.746786689815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45961.746786689815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45961.746786689815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45961.746786689815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45961.746786689815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45961.746786689815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45961.746786689815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45961.746786689815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45961.746786689815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45961.746786689815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45961.746786689815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45961.746786689815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45961.746786689815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45961.746786689815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45961.746786689815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45961.746786689815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45961.746786689815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45961.746786689815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45961.746786689815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45961.746786689815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45961.746786689815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45961.746786689815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45961.746786689815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45961.746786689815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45961.746786689815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45961.746786689815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45961.746786689815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45961.746786689815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45961.746786689815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45961.746786689815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45961.746786689815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45961.746786689815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45961.746786689815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45961.746786689815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45961.746786689815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45961.746786689815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45961.746786689815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45961.746786689815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45961.746786689815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45961.746786689815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45961.746786689815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45961.746786689815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45961.746786689815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45961.746786689815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45961.746786689815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45961.746786689815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45961.746786689815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45961.746786689815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45961.746786689815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45961.746786689815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45961.746786689815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45961.746786689815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45961.746786689815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45961.746786689815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45961.746786689815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45961.746786689815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45961.746786689815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45961.746786689815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45961.746786689815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45961.746786689815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45961.746786689815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45961.746786689815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45961.746786689815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45961.746786689815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45961.746786689815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45961.746786689815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45961.746786689815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45961.746786689815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45961.746786689815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45961.746786689815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45961.746786689815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45961.746786689815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45961.746786689815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45961.746786689815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45961.746786689815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45961.746786689815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45961.746786689815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45961.746786689815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45961.746786689815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45961.746786689815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45961.746786689815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45961.746786689815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45961.746786689815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45961.746786689815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45961.746786689815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45961.746786689815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45961.746786689815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45961.746786689815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45961.746786689815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45961.746786689815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45961.746786689815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45961.746786689815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45961.746786689815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45961.746786689815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45961.746786689815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45961.746786689815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45961.746786689815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45961.746786689815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45961.746786689815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45961.746786689815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45961.746786689815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45961.746786689815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45961.746786689815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45961.746786689815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45961.746786689815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45961.746786689815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45961.746786689815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45961.746786689815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45961.746786689815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45961.746786689815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45961.746786689815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45961.746786689815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45961.746786689815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45961.746786689815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45961.746786689815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45961.746786689815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45961.746786689815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45961.746786689815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45961.746786689815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45961.746786689815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45961.746786689815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45961.746786689815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45961.746786689815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45961.746786689815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45961.746786689815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45961.746786689815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45961.746786689815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45961.746786689815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45961.746786689815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45961.746786689815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45961.746786689815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45961.746786689815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45961.746786689815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45961.746786689815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45961.746786689815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45961.746786689815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45961.746786689815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45961.746786689815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45961.746786689815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45961.746786689815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45961.746786689815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45961.746786689815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45961.746786689815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45961.746786689815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45961.746786689815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45961.746786689815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45961.746786689815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45961.746786689815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45961.746786689815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45961.746786689815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45961.746786689815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45961.746786689815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45961.746786689815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45961.746786689815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45961.746786689815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45961.746786689815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45961.746786689815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45961.746786689815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45961.746786689815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45961.746786689815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45961.746786689815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45961.746786689815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45961.746786689815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45961.746786689815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45961.746786689815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45961.746786689815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45961.746786689815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45961.746786689815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45961.746786689815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45961.746786689815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45961.746786689815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45961.746786689815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45961.746786689815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45961.746786689815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45961.746786689815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45961.746786689815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45961.746786689815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45961.746786689815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45961.746786689815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45961.746786689815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45961.746786689815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45961.746786689815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45961.746786689815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45961.746786689815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45961.746786689815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45961.746786689815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45961.746786689815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45961.746786689815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45961.746786689815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45961.746786689815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45961.746786689815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45961.746786689815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45961.746786689815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45961.746786689815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45961.746786689815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45961.746786689815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45961.746786689815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45961.746786689815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45961.746786689815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45961.746786689815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45961.746786689815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45961.746786689815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45961.746786689815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45961.746786689815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45961.746786689815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45961.746786689815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45961.746786689815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45961.746786689815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45961.746786689815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45961.746786689815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45961.746786689815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45961.746786689815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45961.746786689815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45961.746786689815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45961.746786689815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45961.746786689815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45961.746786689815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45961.746786689815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45961.746786689815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45961.746786689815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45961.746786689815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45961.746786689815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45961.746786689815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45961.746786689815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45961.746786689815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45961.746786689815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45961.746786689815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45961.746786689815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45961.746786689815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45961.746786689815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45961.746786689815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45961.746786689815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45961.746786689815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45961.746786689815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45961.746786689815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45961.746786689815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45961.746786689815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45961.746786689815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45961.746786689815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45961.746786689815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45961.746786689815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45961.746786689815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45961.746786689815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45961.746786689815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45961.746786689815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45961.746786689815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45961.746786689815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45961.746786689815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45961.746786689815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45961.746786689815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45961.746786689815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45961.746786689815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45961.746786689815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45961.746786689815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45961.746786689815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45961.746786689815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45961.746786689815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45961.746786689815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45961.746786689815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45961.746786689815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45961.746786689815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45961.746786689815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45961.746786689815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45961.746786689815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45961.746786689815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45961.746786689815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45961.746786689815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45961.746786689815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45961.746786689815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45961.746786689815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45961.746786689815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45961.746786689815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45961.746786689815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45961.746786689815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45961.746786689815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45961.746786689815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45961.746786689815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45961.746786689815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45961.746786689815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45961.746786689815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45961.746786689815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45961.746786689815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45961.746786689815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45961.746786689815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45961.746786689815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45961.746786689815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45961.746786689815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45961.746786689815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45961.746786689815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45961.746786689815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45961.746786689815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45961.746786689815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45961.746786689815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45961.746786689815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45961.746786689815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45961.746786689815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45961.746786689815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45961.746786689815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45961.746786689815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45961.746786689815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45961.746786689815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45961.746786689815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45961.746786689815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45961.746786689815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45961.746786689815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45961.746786689815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45961.746786689815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45961.746786689815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45961.746786689815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45961.746786689815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45961.746786689815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45961.746786689815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45961.746786689815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45961.746786689815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45961.746786689815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45961.746786689815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45961.746786689815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45961.746786689815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45961.746786689815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45961.746786689815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45961.746786689815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45961.746786689815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45961.746786689815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45961.746786689815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45961.746786689815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45961.746786689815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45961.746786689815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45961.746786689815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45961.746786689815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45961.746786689815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45961.746786689815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45961.746786689815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45961.746786689815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45961.746786689815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45961.746786689815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45961.746786689815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45961.746786689815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45961.746786689815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45961.746786689815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45961.746786689815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45961.746786689815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45961.746786689815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45961.746786689815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45961.746786689815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45961.746786689815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45961.746786689815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45961.746786689815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45961.746786689815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45961.746786689815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45961.746786689815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45961.746786689815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45961.746786689815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45961.746786689815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45961.746786689815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45961.746786689815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45961.746786689815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45961.746786689815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45961.746786689815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45961.746786689815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45961.746786689815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45961.746786689815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45961.746786689815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45961.746786689815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45961.746786689815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45961.746786689815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45961.746786689815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45961.746786689815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45961.746786689815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45961.746786689815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45961.746786689815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45961.746786689815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45961.746786689815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45961.746786689815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45961.746786689815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45961.746786689815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45961.746786689815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45961.746786689815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45961.746786689815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45961.746786689815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45961.746786689815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45961.746786689815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45961.746786689815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45961.746786689815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45961.746786689815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45961.746786689815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45961.746786689815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45961.746786689815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45961.746786689815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45961.746786689815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45961.746786689815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45961.746786689815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45961.746786689815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45961.746786689815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45961.746786689815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45961.746786689815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45961.746786689815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45961.746786689815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45961.746786689815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45961.746786689815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45961.746786689815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45961.746786689815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45961.746786689815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45961.746786689815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45961.746786689815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45961.746786689815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45961.746786689815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45961.746786689815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45961.746786689815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45961.746786689815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45961.746786689815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45961.746786689815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45961.746786689815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45961.746786689815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45961.746786689815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45961.746786689815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45961.746786689815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45961.746786689815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45961.746786689815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45961.746786689815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45961.746786689815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45961.746786689815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45961.746786689815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45961.746786689815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45961.746786689815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45961.746786689815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45961.746786689815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45961.746786689815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45961.746786689815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45961.746786689815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45961.746786689815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45961.746786689815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45961.746786689815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45961.746786689815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45961.746786689815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45961.746786689815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45961.746786689815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45961.746786689815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45961.746786689815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45961.746786689815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45961.746786689815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45961.746786689815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45961.746786689815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45961.746786689815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45961.746786689815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45961.746786689815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45961.746786689815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45961.746786689815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45961.746786689815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45961.746786689815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45961.746786689815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45961.746786689815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45961.746786689815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45961.746786689815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45961.746786689815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45961.746786689815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45961.746786689815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45961.746786689815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45961.746786689815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45961.746786689815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45961.746786689815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45961.746786689815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45961.746786689815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45961.746786689815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45961.746786689815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45961.746786689815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45961.746786689815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45961.746786689815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45961.746786689815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45961.746786689815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45961.746786689815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45961.746786689815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45961.746786689815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45961.746786689815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45961.746786689815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45961.746786689815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45961.746786689815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45961.746786689815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45961.746786689815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45961.746786689815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45961.746786689815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45961.746786689815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45961.746786689815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45961.746786689815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45961.746786689815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45961.746786689815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45961.746786689815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45961.746786689815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45961.746786689815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45961.746786689815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45961.746786689815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45961.746786689815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45961.746786689815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45961.746786689815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45961.746786689815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45961.746786689815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45961.746786689815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45961.746786689815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45961.746786689815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45961.746786689815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45961.746786689815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45961.746786689815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45961.746786689815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45961.746786689815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45961.746786689815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45961.746786689815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45961.746786689815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45961.746786689815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45961.746786689815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45961.746786689815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45961.746786689815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45961.746786689815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45961.746786689815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45961.746786689815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45961.746786689815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45961.746786689815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45961.746786689815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45961.746786689815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45961.746786689815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45961.746786689815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45961.746786689815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45961.746786689815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45961.746786689815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45961.746786689815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45961.746786689815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45961.746786689815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45961.746786689815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45961.746786689815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45961.746786689815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45961.746786689815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45961.746786689815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45961.746786689815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45961.746786689815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45961.746786689815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45961.746786689815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45961.746786689815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45961.746786689815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45961.746786689815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45961.746786689815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45961.746786689815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45961.746786689815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45961.746786689815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45961.746786689815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45961.746786689815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45961.746786689815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45961.746786689815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45961.746786689815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45961.746786689815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45961.746786689815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45961.746786689815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45961.746786689815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45961.746786689815</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4"/>
  <sheetViews>
    <sheetView workbookViewId="0">
      <selection activeCell="K12" sqref="K1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258.26606909721886</v>
      </c>
      <c r="H2" s="99">
        <v>45703.474768518521</v>
      </c>
      <c r="I2" s="99" t="str">
        <f>IFERROR(VLOOKUP(D2,DB!A:F,6,0),"")</f>
        <v>SCECO</v>
      </c>
      <c r="J2" s="99" t="str">
        <f>IFERROR(VLOOKUP(D2,DB!A:G,7,0),"")</f>
        <v>Dead</v>
      </c>
      <c r="K2" s="101" t="s">
        <v>39108</v>
      </c>
      <c r="L2" s="94" t="str">
        <f>IFERROR(VLOOKUP(D2,DB!A:I,9,0),"")</f>
        <v>Latis</v>
      </c>
    </row>
    <row r="3" spans="1:16" ht="26.25" customHeight="1">
      <c r="A3" s="169" t="s">
        <v>39109</v>
      </c>
      <c r="B3" s="119" t="str">
        <f>IFERROR(VLOOKUP(D3,DB!A:K,11,0),"")</f>
        <v>R4</v>
      </c>
      <c r="C3" s="120">
        <v>1</v>
      </c>
      <c r="D3" s="94" t="s">
        <v>28974</v>
      </c>
      <c r="E3" s="98" t="s">
        <v>39021</v>
      </c>
      <c r="F3" s="123">
        <v>45960.96875</v>
      </c>
      <c r="G3" s="124">
        <f ca="1">IFERROR(NOW()-F3,"")</f>
        <v>0.77803668981505325</v>
      </c>
      <c r="H3" s="123">
        <v>45960.963101851848</v>
      </c>
      <c r="I3" s="119" t="str">
        <f>IFERROR(VLOOKUP(D3,DB!A:F,6,0),"")</f>
        <v>SCECO</v>
      </c>
      <c r="J3" s="119" t="str">
        <f>IFERROR(VLOOKUP(D3,DB!A:G,7,0),"")</f>
        <v>Weak</v>
      </c>
      <c r="K3" s="125" t="s">
        <v>39110</v>
      </c>
      <c r="L3" s="121" t="str">
        <f>IFERROR(VLOOKUP(D3,DB!A:I,9,0),"")</f>
        <v>Latis</v>
      </c>
    </row>
    <row r="4" spans="1:16" ht="15" customHeight="1">
      <c r="A4" s="119" t="s">
        <v>39111</v>
      </c>
      <c r="B4" s="119" t="str">
        <f>IFERROR(VLOOKUP(D4,DB!A:K,11,0),"")</f>
        <v>R4</v>
      </c>
      <c r="C4" s="120">
        <v>1</v>
      </c>
      <c r="D4" s="121" t="s">
        <v>35921</v>
      </c>
      <c r="E4" s="98" t="s">
        <v>39021</v>
      </c>
      <c r="F4" s="123">
        <v>45961.689618055556</v>
      </c>
      <c r="G4" s="124">
        <f ca="1">IFERROR(NOW()-F4,"")</f>
        <v>5.7168634259141982E-2</v>
      </c>
      <c r="H4" s="123">
        <v>45961.684062499997</v>
      </c>
      <c r="I4" s="119" t="str">
        <f>IFERROR(VLOOKUP(D4,DB!A:F,6,0),"")</f>
        <v>Generator-SG</v>
      </c>
      <c r="J4" s="119" t="str">
        <f>IFERROR(VLOOKUP(D4,DB!A:G,7,0),"")</f>
        <v>Dead</v>
      </c>
      <c r="K4" s="125" t="s">
        <v>39112</v>
      </c>
      <c r="L4" s="121" t="str">
        <f>IFERROR(VLOOKUP(D4,DB!A:I,9,0),"")</f>
        <v>Latis</v>
      </c>
    </row>
    <row r="5" spans="1:16" ht="15" customHeight="1">
      <c r="A5" s="119" t="s">
        <v>39113</v>
      </c>
      <c r="B5" s="119" t="str">
        <f>IFERROR(VLOOKUP(D5,DB!A:K,11,0),"")</f>
        <v>R4</v>
      </c>
      <c r="C5" s="120">
        <v>3</v>
      </c>
      <c r="D5" s="121" t="s">
        <v>29169</v>
      </c>
      <c r="E5" s="98" t="s">
        <v>39100</v>
      </c>
      <c r="F5" s="123">
        <v>45961.740219907406</v>
      </c>
      <c r="G5" s="124">
        <f ca="1">IFERROR(NOW()-F5,"")</f>
        <v>6.5667824092088267E-3</v>
      </c>
      <c r="H5" s="123">
        <v>45961.731886574074</v>
      </c>
      <c r="I5" s="119" t="str">
        <f>IFERROR(VLOOKUP(D5,DB!A:F,6,0),"")</f>
        <v>Generator-SG</v>
      </c>
      <c r="J5" s="119" t="str">
        <f>IFERROR(VLOOKUP(D5,DB!A:G,7,0),"")</f>
        <v>Vandalized</v>
      </c>
      <c r="K5" s="125" t="s">
        <v>39114</v>
      </c>
      <c r="L5" s="121" t="str">
        <f>IFERROR(VLOOKUP(D5,DB!A:I,9,0),"")</f>
        <v>Latis</v>
      </c>
    </row>
    <row r="6" spans="1:16" ht="15" customHeight="1">
      <c r="A6" s="119"/>
      <c r="B6" s="119" t="str">
        <f>IFERROR(VLOOKUP(D6,DB!A:K,11,0),"")</f>
        <v/>
      </c>
      <c r="C6" s="120"/>
      <c r="D6" s="121"/>
      <c r="E6" s="98"/>
      <c r="F6" s="123"/>
      <c r="G6" s="124">
        <f ca="1">IFERROR(NOW()-F6,"")</f>
        <v>45961.746786689815</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45961.746786689815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45961.746786689815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45961.746786689815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45961.746786689815</v>
      </c>
      <c r="H10" s="123"/>
      <c r="I10" s="119" t="str">
        <f>IFERROR(VLOOKUP(D10,DB!A:F,6,0),"")</f>
        <v/>
      </c>
      <c r="J10" s="119" t="str">
        <f>IFERROR(VLOOKUP(D10,DB!A:G,7,0),"")</f>
        <v/>
      </c>
      <c r="K10" s="125"/>
      <c r="L10" s="121" t="str">
        <f>IFERROR(VLOOKUP(D10,DB!A:I,9,0),"")</f>
        <v/>
      </c>
    </row>
    <row r="11" spans="1:16" ht="15" customHeight="1">
      <c r="A11" s="119"/>
      <c r="B11" s="119"/>
      <c r="C11" s="120"/>
      <c r="D11" s="121"/>
      <c r="E11" s="98"/>
      <c r="F11" s="123"/>
      <c r="G11" s="124">
        <f ca="1">IFERROR(NOW()-F11,"")</f>
        <v>45961.746786689815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45961.746786689815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45961.746786689815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45961.746786689815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45961.746786689815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45961.746786689815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45961.746786689815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45961.746786689815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45961.746786689815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45961.746786689815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45961.746786689815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45961.746786689815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45961.746786689815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45961.746786689815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45961.746786689815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45961.746786689815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45961.746786689815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45961.746786689815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45961.746786689815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45961.746786689815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45961.746786689815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45961.746786689815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45961.746786689815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45961.746786689815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45961.746786689815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45961.746786689815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45961.746786689815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45961.746786689815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45961.746786689815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45961.746786689815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45961.746786689815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45961.746786689815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45961.746786689815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45961.746786689815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45961.746786689815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45961.746786689815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45961.746786689815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45961.746786689815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45961.746786689815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45961.746786689815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45961.746786689815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45961.746786689815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45961.746786689815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45961.746786689815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45961.746786689815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45961.746786689815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45961.746786689815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45961.746786689815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45961.746786689815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45961.746786689815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45961.746786689815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45961.746786689815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45961.746786689815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45961.746786689815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45961.746786689815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45961.746786689815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45961.746786689815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45961.746786689815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45961.746786689815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45961.746786689815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45961.746786689815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45961.746786689815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45961.746786689815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45961.746786689815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45961.746786689815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45961.746786689815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45961.746786689815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45961.746786689815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45961.746786689815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45961.746786689815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45961.746786689815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45961.746786689815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45961.746786689815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45961.746786689815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45961.746786689815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45961.746786689815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45961.746786689815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45961.746786689815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45961.746786689815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45961.746786689815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45961.746786689815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45961.746786689815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45961.746786689815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45961.746786689815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45961.746786689815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45961.746786689815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45961.746786689815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45961.746786689815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45961.746786689815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45961.746786689815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45961.746786689815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45961.746786689815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45961.746786689815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45961.746786689815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45961.746786689815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45961.746786689815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45961.746786689815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45961.746786689815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45961.746786689815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45961.746786689815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45961.746786689815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45961.746786689815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45961.746786689815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45961.746786689815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45961.746786689815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45961.746786689815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45961.746786689815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45961.746786689815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45961.746786689815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45961.746786689815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45961.746786689815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45961.746786689815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45961.746786689815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45961.746786689815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45961.746786689815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45961.746786689815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45961.746786689815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45961.746786689815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45961.746786689815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45961.746786689815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45961.746786689815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45961.746786689815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45961.746786689815</v>
      </c>
      <c r="H133" s="123"/>
      <c r="I133" s="119" t="str">
        <f>IFERROR(VLOOKUP(D133,DB!A:F,6,0),"")</f>
        <v/>
      </c>
      <c r="J133" s="119" t="str">
        <f>IFERROR(VLOOKUP(D133,DB!A:G,7,0),"")</f>
        <v/>
      </c>
      <c r="K133" s="125"/>
      <c r="L133" s="121" t="str">
        <f>IFERROR(VLOOKUP(D133,DB!A:I,9,0),"")</f>
        <v/>
      </c>
    </row>
    <row r="134" spans="1:12" ht="15" customHeight="1">
      <c r="A134" s="126"/>
      <c r="B134" s="126" t="str">
        <f>IFERROR(VLOOKUP(D134,DB!A:K,11,0),"")</f>
        <v/>
      </c>
      <c r="C134" s="127"/>
      <c r="D134" s="128"/>
      <c r="E134" s="129"/>
      <c r="F134" s="130"/>
      <c r="G134" s="131">
        <f ca="1">IFERROR(NOW()-F134,"")</f>
        <v>45961.746786689815</v>
      </c>
      <c r="H134" s="130"/>
      <c r="I134" s="126" t="str">
        <f>IFERROR(VLOOKUP(D134,DB!A:F,6,0),"")</f>
        <v/>
      </c>
      <c r="J134" s="126" t="str">
        <f>IFERROR(VLOOKUP(D134,DB!A:G,7,0),"")</f>
        <v/>
      </c>
      <c r="K134" s="132"/>
      <c r="L134" s="128" t="str">
        <f>IFERROR(VLOOKUP(D134,DB!A:I,9,0),"")</f>
        <v/>
      </c>
    </row>
  </sheetData>
  <dataValidations count="2">
    <dataValidation allowBlank="1" showInputMessage="1" showErrorMessage="1" sqref="E1" xr:uid="{A4F81451-56CC-4543-9497-104C4E44EE4B}"/>
    <dataValidation type="list" allowBlank="1" showInputMessage="1" showErrorMessage="1" sqref="E2:E2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39115</v>
      </c>
      <c r="B2" s="37" t="str">
        <f>IFERROR(VLOOKUP(D2,DB!A:K,11,0),"")</f>
        <v>R5</v>
      </c>
      <c r="C2" s="37">
        <v>3</v>
      </c>
      <c r="D2" s="118" t="s">
        <v>36011</v>
      </c>
      <c r="E2" s="37" t="s">
        <v>39021</v>
      </c>
      <c r="F2" s="38">
        <v>45891.832060185188</v>
      </c>
      <c r="G2" s="144">
        <f ca="1">IFERROR(NOW()-F2,"")</f>
        <v>69.914726273142151</v>
      </c>
      <c r="H2" s="38">
        <v>45891.790393518517</v>
      </c>
      <c r="I2" s="37" t="str">
        <f>IFERROR(VLOOKUP(D2,DB!A:F,6,0),"")</f>
        <v>Generator-SG</v>
      </c>
      <c r="J2" s="37" t="str">
        <f>IFERROR(VLOOKUP(D2,DB!A:G,7,0),"")</f>
        <v>Vandalized</v>
      </c>
      <c r="K2" s="37" t="s">
        <v>39116</v>
      </c>
      <c r="L2" s="37" t="str">
        <f>IFERROR(VLOOKUP(D2,DB!A:I,9,0),"")</f>
        <v>Latis</v>
      </c>
      <c r="M2" s="117"/>
    </row>
    <row r="3" spans="1:13" ht="30.75">
      <c r="A3" s="37" t="s">
        <v>39117</v>
      </c>
      <c r="B3" s="37" t="str">
        <f>IFERROR(VLOOKUP(D3,DB!A:K,11,0),"")</f>
        <v>R5</v>
      </c>
      <c r="C3" s="37">
        <v>1</v>
      </c>
      <c r="D3" s="37" t="s">
        <v>33268</v>
      </c>
      <c r="E3" s="37" t="s">
        <v>39100</v>
      </c>
      <c r="F3" s="38">
        <v>45926.188877314817</v>
      </c>
      <c r="G3" s="144">
        <f t="shared" ref="G3" ca="1" si="0">IFERROR(NOW()-F3,"")</f>
        <v>35.557909374998417</v>
      </c>
      <c r="H3" s="38">
        <v>45926.158159722225</v>
      </c>
      <c r="I3" s="37" t="str">
        <f>IFERROR(VLOOKUP(D3,DB!A:F,6,0),"")</f>
        <v>SCECO</v>
      </c>
      <c r="J3" s="37" t="str">
        <f>IFERROR(VLOOKUP(D3,DB!A:G,7,0),"")</f>
        <v>Good</v>
      </c>
      <c r="K3" s="37" t="s">
        <v>39118</v>
      </c>
      <c r="L3" s="37" t="str">
        <f>IFERROR(VLOOKUP(D3,DB!A:I,9,0),"")</f>
        <v>Latis</v>
      </c>
      <c r="M3" s="117"/>
    </row>
    <row r="4" spans="1:13" ht="48" customHeight="1">
      <c r="A4" s="152" t="s">
        <v>39119</v>
      </c>
      <c r="B4" s="152" t="str">
        <f>IFERROR(VLOOKUP(D4,DB!A:K,11,0),"")</f>
        <v>R5</v>
      </c>
      <c r="C4" s="152">
        <v>1</v>
      </c>
      <c r="D4" s="152" t="s">
        <v>34758</v>
      </c>
      <c r="E4" s="152" t="s">
        <v>39100</v>
      </c>
      <c r="F4" s="153">
        <v>45948.661111111112</v>
      </c>
      <c r="G4" s="154">
        <f ca="1">IFERROR(NOW()-F4,"")</f>
        <v>13.085675578702649</v>
      </c>
      <c r="H4" s="153">
        <v>45948.661111111112</v>
      </c>
      <c r="I4" s="152" t="str">
        <f>IFERROR(VLOOKUP(D4,DB!A:F,6,0),"")</f>
        <v>SCECO</v>
      </c>
      <c r="J4" s="152" t="str">
        <f>IFERROR(VLOOKUP(D4,DB!A:G,7,0),"")</f>
        <v>Dead</v>
      </c>
      <c r="K4" s="152" t="s">
        <v>39120</v>
      </c>
      <c r="L4" s="152" t="str">
        <f>IFERROR(VLOOKUP(D4,DB!A:I,9,0),"")</f>
        <v>Latis</v>
      </c>
    </row>
    <row r="5" spans="1:13" ht="15">
      <c r="A5" s="152" t="s">
        <v>39121</v>
      </c>
      <c r="B5" s="152" t="str">
        <f>IFERROR(VLOOKUP(D5,DB!A:K,11,0),"")</f>
        <v>R5</v>
      </c>
      <c r="C5" s="152">
        <v>1</v>
      </c>
      <c r="D5" s="152" t="s">
        <v>38377</v>
      </c>
      <c r="E5" s="152" t="s">
        <v>39021</v>
      </c>
      <c r="F5" s="153">
        <v>45961.701643518521</v>
      </c>
      <c r="G5" s="154">
        <f ca="1">IFERROR(NOW()-F5,"")</f>
        <v>4.5143171293602791E-2</v>
      </c>
      <c r="H5" s="153">
        <v>45961.695474537039</v>
      </c>
      <c r="I5" s="152" t="str">
        <f>IFERROR(VLOOKUP(D5,DB!A:F,6,0),"")</f>
        <v>Generator-SG</v>
      </c>
      <c r="J5" s="152" t="str">
        <f>IFERROR(VLOOKUP(D5,DB!A:G,7,0),"")</f>
        <v>Haj Removal</v>
      </c>
      <c r="K5" s="152" t="s">
        <v>39122</v>
      </c>
      <c r="L5" s="152" t="str">
        <f>IFERROR(VLOOKUP(D5,DB!A:I,9,0),"")</f>
        <v>Latis</v>
      </c>
    </row>
    <row r="6" spans="1:13" ht="15">
      <c r="A6" s="152"/>
      <c r="B6" s="152" t="str">
        <f>IFERROR(VLOOKUP(D6,DB!A:K,11,0),"")</f>
        <v/>
      </c>
      <c r="C6" s="152"/>
      <c r="D6" s="152"/>
      <c r="E6" s="152"/>
      <c r="F6" s="153"/>
      <c r="G6" s="154">
        <f ca="1">IFERROR(NOW()-F6,"")</f>
        <v>45961.746786689815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45961.746786689815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45961.746786689815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45961.746786689815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45961.746786689815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45961.746786689815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45961.746786689815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45961.746786689815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45961.746786689815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45961.746786689815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45961.746786689815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45961.746786689815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45961.746786689815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45961.746786689815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45961.746786689815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45961.746786689815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45961.746786689815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45961.746786689815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45961.746786689815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45961.746786689815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45961.746786689815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45961.746786689815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45961.746786689815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45961.746786689815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45961.746786689815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45961.746786689815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45961.746786689815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45961.746786689815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45961.746786689815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45961.746786689815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45961.746786689815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45961.746786689815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45961.746786689815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45961.746786689815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45961.746786689815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45961.746786689815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45961.746786689815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45961.746786689815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45961.746786689815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45961.746786689815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45961.746786689815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45961.746786689815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45961.746786689815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45961.746786689815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45961.746786689815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45961.746786689815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45961.746786689815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45961.746786689815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45961.746786689815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45961.746786689815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45961.746786689815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45961.746786689815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45961.746786689815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45961.746786689815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45961.746786689815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45961.746786689815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45961.746786689815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45961.746786689815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45961.746786689815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45961.746786689815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45961.746786689815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45961.746786689815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45961.746786689815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45961.746786689815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45961.746786689815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45961.746786689815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45961.746786689815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45961.746786689815</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45961.746786689815</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45961.746786689815</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45961.746786689815</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45961.746786689815</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45961.746786689815</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45961.746786689815</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45961.746786689815</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45961.746786689815</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45961.746786689815</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45961.746786689815</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45961.746786689815</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45961.746786689815</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45961.746786689815</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45961.746786689815</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45961.746786689815</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45961.746786689815</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45961.746786689815</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45961.746786689815</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45961.746786689815</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45961.746786689815</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45961.746786689815</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45961.746786689815</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45961.746786689815</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45961.746786689815</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45961.746786689815</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45961.746786689815</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45961.746786689815</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45961.746786689815</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45961.746786689815</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45961.746786689815</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45961.746786689815</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45961.746786689815</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45961.746786689815</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45961.746786689815</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45961.746786689815</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45961.746786689815</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45961.746786689815</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45961.746786689815</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45961.746786689815</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45961.746786689815</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45961.746786689815</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45961.746786689815</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45961.746786689815</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45961.746786689815</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45961.746786689815</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45961.746786689815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45961.746786689815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45961.746786689815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45961.746786689815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45961.746786689815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45961.746786689815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45961.746786689815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45961.746786689815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45961.746786689815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45961.746786689815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45961.746786689815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45961.746786689815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45961.746786689815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45961.746786689815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45961.746786689815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45961.746786689815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45961.746786689815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45961.746786689815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45961.746786689815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45961.746786689815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45961.746786689815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45961.746786689815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45961.746786689815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45961.746786689815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45961.746786689815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45961.746786689815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45961.746786689815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45961.746786689815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45961.746786689815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45961.746786689815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45961.746786689815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45961.746786689815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45961.746786689815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45961.746786689815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45961.746786689815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45961.746786689815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45961.746786689815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45961.746786689815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45961.746786689815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45961.746786689815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45961.746786689815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45961.746786689815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45961.746786689815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45961.746786689815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45961.746786689815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45961.746786689815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45961.746786689815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45961.746786689815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45961.746786689815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45961.746786689815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45961.746786689815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45961.746786689815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45961.746786689815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45961.746786689815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45961.746786689815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45961.746786689815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45961.746786689815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45961.746786689815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45961.746786689815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45961.746786689815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45961.746786689815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45961.746786689815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45961.746786689815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45961.746786689815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45961.746786689815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45961.746786689815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45961.746786689815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45961.746786689815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45961.746786689815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45961.746786689815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45961.746786689815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45961.746786689815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45961.746786689815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45961.746786689815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45961.746786689815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45961.746786689815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45961.746786689815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45961.746786689815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45961.746786689815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45961.746786689815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45961.746786689815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45961.746786689815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45961.746786689815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45961.746786689815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45961.746786689815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45961.746786689815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45961.746786689815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45961.746786689815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45961.746786689815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45961.746786689815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45961.746786689815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45961.746786689815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45961.746786689815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45961.746786689815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45961.746786689815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45961.746786689815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45961.746786689815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45961.746786689815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45961.746786689815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45961.746786689815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45961.746786689815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45961.746786689815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45961.746786689815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45961.746786689815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45961.746786689815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45961.746786689815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45961.746786689815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45961.746786689815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45961.746786689815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45961.746786689815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45961.746786689815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45961.746786689815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45961.746786689815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45961.746786689815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45961.746786689815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45961.746786689815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45961.746786689815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45961.746786689815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45961.746786689815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45961.746786689815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45961.746786689815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45961.746786689815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45961.746786689815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45961.746786689815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45961.746786689815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45961.746786689815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45961.746786689815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45961.746786689815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45961.746786689815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45961.746786689815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45961.746786689815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45961.746786689815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45961.746786689815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45961.746786689815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45961.746786689815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45961.746786689815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45961.746786689815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45961.746786689815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45961.746786689815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45961.746786689815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45961.746786689815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45961.746786689815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45961.746786689815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45961.746786689815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45961.746786689815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45961.746786689815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45961.746786689815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45961.746786689815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45961.746786689815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45961.746786689815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45961.746786689815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45961.746786689815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45961.746786689815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45961.746786689815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45961.746786689815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45961.746786689815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45961.746786689815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45961.746786689815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45961.746786689815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45961.746786689815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45961.746786689815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45961.746786689815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45961.746786689815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45961.746786689815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45961.746786689815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45961.746786689815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45961.746786689815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45961.746786689815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45961.746786689815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45961.746786689815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45961.746786689815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45961.746786689815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45961.746786689815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45961.746786689815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45961.746786689815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45961.746786689815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45961.746786689815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45961.746786689815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45961.746786689815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45961.746786689815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45961.746786689815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45961.746786689815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45961.746786689815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45961.746786689815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45961.746786689815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45961.746786689815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45961.746786689815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45961.746786689815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45961.746786689815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45961.746786689815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45961.746786689815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45961.746786689815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45961.746786689815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45961.746786689815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45961.746786689815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45961.746786689815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45961.746786689815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45961.746786689815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45961.746786689815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45961.746786689815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45961.746786689815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45961.746786689815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45961.746786689815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45961.746786689815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45961.746786689815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45961.746786689815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45961.746786689815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45961.746786689815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45961.746786689815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45961.746786689815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45961.746786689815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45961.746786689815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45961.746786689815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45961.746786689815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45961.746786689815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45961.746786689815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45961.746786689815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45961.746786689815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45961.746786689815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45961.746786689815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45961.746786689815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45961.746786689815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45961.746786689815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45961.746786689815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45961.746786689815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45961.746786689815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45961.746786689815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45961.746786689815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45961.746786689815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45961.746786689815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45961.746786689815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45961.746786689815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45961.746786689815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45961.746786689815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45961.746786689815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45961.746786689815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45961.746786689815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45961.746786689815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45961.746786689815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45961.746786689815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45961.746786689815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45961.746786689815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45961.746786689815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45961.746786689815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45961.746786689815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45961.746786689815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45961.746786689815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45961.746786689815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45961.746786689815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45961.746786689815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45961.746786689815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45961.746786689815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45961.746786689815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45961.746786689815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45961.746786689815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45961.746786689815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45961.746786689815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45961.746786689815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45961.746786689815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45961.746786689815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45961.746786689815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45961.746786689815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45961.746786689815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45961.746786689815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45961.746786689815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45961.746786689815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45961.746786689815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45961.746786689815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45961.746786689815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45961.746786689815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45961.746786689815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45961.746786689815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45961.746786689815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45961.746786689815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45961.746786689815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45961.746786689815</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8"/>
  <sheetViews>
    <sheetView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39123</v>
      </c>
      <c r="B2" s="103" t="s">
        <v>5398</v>
      </c>
      <c r="C2" s="105">
        <v>1</v>
      </c>
      <c r="D2" s="103" t="s">
        <v>39124</v>
      </c>
      <c r="E2" s="106" t="s">
        <v>39021</v>
      </c>
      <c r="F2" s="107">
        <v>45961.641203703701</v>
      </c>
      <c r="G2" s="77">
        <f ca="1">IFERROR(NOW()-F2,"")</f>
        <v>0.10558275462972233</v>
      </c>
      <c r="H2" s="107">
        <v>45961.635462962964</v>
      </c>
      <c r="I2" s="103" t="str">
        <f>IFERROR(VLOOKUP(D2,DB!A:F,6,0),"")</f>
        <v/>
      </c>
      <c r="J2" s="102" t="str">
        <f>IFERROR(VLOOKUP(D2,DB!A:G,7,0),"")</f>
        <v/>
      </c>
      <c r="K2" s="108" t="s">
        <v>39125</v>
      </c>
      <c r="L2" s="109" t="str">
        <f>IFERROR(VLOOKUP(D2,DB!A:I,9,0),"")</f>
        <v/>
      </c>
    </row>
    <row r="3" spans="1:16383" ht="31.5" customHeight="1">
      <c r="A3" s="104"/>
      <c r="B3" s="103" t="str">
        <f>IFERROR(VLOOKUP(D3,DB!A:K,11,0),"")</f>
        <v/>
      </c>
      <c r="C3" s="105"/>
      <c r="D3" s="103"/>
      <c r="E3" s="106"/>
      <c r="F3" s="107"/>
      <c r="G3" s="77">
        <f ca="1">IFERROR(NOW()-F3,"")</f>
        <v>45961.74678645833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45961.74678645833</v>
      </c>
      <c r="H4" s="107"/>
      <c r="I4" s="103" t="str">
        <f>IFERROR(VLOOKUP(D4,DB!A:F,6,0),"")</f>
        <v/>
      </c>
      <c r="J4" s="102" t="str">
        <f>IFERROR(VLOOKUP(D4,DB!A:G,7,0),"")</f>
        <v/>
      </c>
      <c r="K4" s="108"/>
      <c r="L4" s="109" t="str">
        <f>IFERROR(VLOOKUP(D4,DB!A:I,9,0),"")</f>
        <v/>
      </c>
    </row>
    <row r="5" spans="1:16383" ht="31.5" customHeight="1">
      <c r="A5" s="104"/>
      <c r="B5" s="103" t="str">
        <f>IFERROR(VLOOKUP(D5,DB!A:K,11,0),"")</f>
        <v/>
      </c>
      <c r="C5" s="105"/>
      <c r="D5"/>
      <c r="E5" s="106"/>
      <c r="F5" s="107"/>
      <c r="G5" s="77">
        <f ca="1">IFERROR(NOW()-F5,"")</f>
        <v>45961.74678645833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45961.74678645833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45961.74678645833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45961.74678645833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45961.74678645833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45961.74678645833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45961.74678645833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45961.74678645833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45961.74678645833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45961.74678645833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45961.74678645833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45961.74678645833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45961.74678645833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45961.74678645833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45961.74678645833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45961.74678645833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45961.74678645833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45961.74678645833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45961.74678645833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45961.74678645833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45961.74678645833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45961.74678645833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45961.74678645833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45961.74678645833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45961.74678645833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45961.74678645833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45961.74678645833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45961.74678645833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45961.74678645833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45961.74678645833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45961.74678645833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45961.74678645833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45961.74678645833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45961.74678645833</v>
      </c>
      <c r="H38" s="107"/>
      <c r="I38" s="103" t="str">
        <f>IFERROR(VLOOKUP(D38,DB!A:F,6,0),"")</f>
        <v/>
      </c>
      <c r="J38" s="102" t="str">
        <f>IFERROR(VLOOKUP(D38,DB!A:G,7,0),"")</f>
        <v/>
      </c>
      <c r="K38" s="108"/>
      <c r="L38" s="109" t="str">
        <f>IFERROR(VLOOKUP(D38,DB!A:I,9,0),"")</f>
        <v/>
      </c>
    </row>
  </sheetData>
  <dataValidations count="2">
    <dataValidation allowBlank="1" showInputMessage="1" showErrorMessage="1" sqref="E1" xr:uid="{380493DB-286A-4683-AF55-C78F04945A49}"/>
    <dataValidation type="list" allowBlank="1" showInputMessage="1" showErrorMessage="1" sqref="E2:E3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2025-10-31T14:57:22Z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