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25" documentId="13_ncr:1_{F6CB121F-512D-4AA6-A0C1-0FB36C537598}" xr6:coauthVersionLast="47" xr6:coauthVersionMax="47" xr10:uidLastSave="{C71C78AB-02B0-4DE6-9C73-3C3E32EEB991}"/>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<sst xmlns="http://schemas.openxmlformats.org/spreadsheetml/2006/main" count="180300" uniqueCount="39131">
  <si>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</si>
  <si>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</si>
  <si>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</si>
  <si>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</si>
  <si>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</si>
  <si>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</si>
  <si>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</si>
  <si>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</si>
  <si>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</si>
  <si>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</si>
  <si>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</si>
  <si>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</si>
  <si>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</si>
  <si>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</si>
  <si>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</si>
  <si>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</si>
  <si>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</si>
  <si>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</si>
  <si>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</si>
  <si>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</si>
  <si>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</si>
  <si>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</si>
  <si>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</si>
  <si>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</si>
  <si>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</si>
  <si>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</si>
  <si>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</si>
  <si>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</si>
  <si>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</si>
  <si>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</si>
  <si>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</si>
  <si>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</si>
  <si>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</si>
  <si>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</si>
  <si>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</si>
  <si>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</si>
  <si>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</si>
  <si>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</si>
  <si>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</si>
  <si>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</si>
  <si>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</si>
  <si>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</si>
  <si>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</si>
  <si>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</si>
  <si>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</si>
  <si>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</si>
  <si>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</si>
  <si>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</si>
  <si>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</si>
  <si>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</si>
  <si>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</si>
  <si>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</si>
  <si>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</si>
  <si>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</si>
  <si>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</si>
  <si>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</si>
  <si>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</si>
  <si>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</si>
  <si>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</si>
  <si>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</si>
  <si>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</si>
  <si>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</si>
  <si>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</si>
  <si>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</si>
  <si>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</si>
  <si>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</si>
  <si>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</si>
  <si>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</si>
  <si>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</si>
  <si>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</si>
  <si>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</si>
  <si>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</si>
  <si>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</si>
  <si>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</si>
  <si>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</si>
  <si>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</si>
  <si>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</si>
  <si>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</si>
  <si>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</si>
  <si>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</si>
  <si>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</si>
  <si>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</si>
  <si>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</si>
  <si>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</si>
  <si>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</si>
  <si>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</si>
  <si>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</si>
  <si>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</si>
  <si>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</si>
  <si>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</si>
  <si>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</si>
  <si>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</si>
  <si>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</si>
  <si>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</si>
  <si>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</si>
  <si>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</si>
  <si>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</si>
  <si>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</si>
  <si>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</si>
  <si>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</si>
  <si>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</si>
  <si>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</si>
  <si>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</si>
  <si>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</si>
  <si>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</si>
  <si>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</si>
  <si>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</si>
  <si>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</si>
  <si>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</si>
  <si>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</si>
  <si>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</si>
  <si>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</si>
  <si>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</si>
  <si>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</si>
  <si>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</si>
  <si>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</si>
  <si>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</si>
  <si>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</si>
  <si>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</si>
  <si>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</si>
  <si>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</si>
  <si>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</si>
  <si>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</si>
  <si>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</si>
  <si>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</si>
  <si>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</si>
  <si>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</si>
  <si>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</si>
  <si>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</si>
  <si>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</si>
  <si>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</si>
  <si>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</si>
  <si>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</si>
  <si>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</si>
  <si>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</si>
  <si>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</si>
  <si>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</si>
  <si>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</si>
  <si>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</si>
  <si>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</si>
  <si>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</si>
  <si>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</si>
  <si>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</si>
  <si>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</si>
  <si>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</si>
  <si>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</si>
  <si>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</si>
  <si>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</si>
  <si>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</si>
  <si>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</si>
  <si>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</si>
  <si>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</si>
  <si>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</si>
  <si>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</si>
  <si>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</si>
  <si>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</si>
  <si>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</si>
  <si>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</si>
  <si>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</si>
  <si>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</si>
  <si>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</si>
  <si>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</si>
  <si>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</si>
  <si>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</si>
  <si>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</si>
  <si>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</si>
  <si>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</si>
  <si>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</si>
  <si>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</si>
  <si>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</si>
  <si>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</si>
  <si>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</si>
  <si>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</si>
  <si>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</si>
  <si>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</si>
  <si>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</si>
  <si>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</si>
  <si>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</si>
  <si>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</si>
  <si>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</si>
  <si>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</si>
  <si>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</si>
  <si>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</si>
  <si>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</si>
  <si>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</si>
  <si>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</si>
  <si>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</si>
  <si>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</si>
  <si>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</si>
  <si>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</si>
  <si>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</si>
  <si>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</si>
  <si>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</si>
  <si>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</si>
  <si>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</si>
  <si>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</si>
  <si>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</si>
  <si>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</si>
  <si>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</si>
  <si>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</si>
  <si>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</si>
  <si>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</si>
  <si>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</si>
  <si>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</si>
  <si>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</si>
  <si>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</si>
  <si>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</si>
  <si>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</si>
  <si>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</si>
  <si>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</si>
  <si>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</si>
  <si>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</si>
  <si>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</si>
  <si>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</si>
  <si>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</si>
  <si>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</si>
  <si>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</si>
  <si>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</si>
  <si>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</si>
  <si>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</si>
  <si>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</si>
  <si>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</si>
  <si>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</si>
  <si>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</si>
  <si>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</si>
  <si>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</si>
  <si>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</si>
  <si>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</si>
  <si>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</si>
  <si>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</si>
  <si>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</si>
  <si>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</si>
  <si>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</si>
  <si>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</si>
  <si>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</si>
  <si>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</si>
  <si>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</si>
  <si>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</si>
  <si>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</si>
  <si>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</si>
  <si>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</si>
  <si>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</si>
  <si>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</si>
  <si>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</si>
  <si>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</si>
  <si>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</si>
  <si>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</si>
  <si>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</si>
  <si>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</si>
  <si>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</si>
  <si>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</si>
  <si>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</si>
  <si>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</si>
  <si>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</si>
  <si>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</si>
  <si>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</si>
  <si>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</si>
  <si>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</si>
  <si>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</si>
  <si>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</si>
  <si>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</si>
  <si>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</si>
  <si>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</si>
  <si>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</si>
  <si>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</si>
  <si>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</si>
  <si>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</si>
  <si>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</si>
  <si>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</si>
  <si>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</si>
  <si>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</si>
  <si>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</si>
  <si>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</si>
  <si>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</si>
  <si>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</si>
  <si>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</si>
  <si>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</si>
  <si>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</si>
  <si>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</si>
  <si>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</si>
  <si>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</si>
  <si>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</si>
  <si>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</si>
  <si>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</si>
  <si>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</si>
  <si>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</si>
  <si>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</si>
  <si>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</si>
  <si>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</si>
  <si>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</si>
  <si>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</si>
  <si>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</si>
  <si>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</si>
  <si>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</si>
  <si>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</si>
  <si>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</si>
  <si>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</si>
  <si>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</si>
  <si>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</si>
  <si>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</si>
  <si>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</si>
  <si>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</si>
  <si>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</si>
  <si>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</si>
  <si>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</si>
  <si>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</si>
  <si>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</si>
  <si>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</si>
  <si>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</si>
  <si>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</si>
  <si>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</si>
  <si>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</si>
  <si>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</si>
  <si>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</si>
  <si>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</si>
  <si>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</si>
  <si>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</si>
  <si>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</si>
  <si>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</si>
  <si>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</si>
  <si>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</si>
  <si>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</si>
  <si>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</si>
  <si>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</si>
  <si>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</si>
  <si>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</si>
  <si>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</si>
  <si>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</si>
  <si>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</si>
  <si>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</si>
  <si>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</si>
  <si>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</si>
  <si>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</si>
  <si>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</si>
  <si>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</si>
  <si>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</si>
  <si>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</si>
  <si>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</si>
  <si>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</si>
  <si>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</si>
  <si>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</si>
  <si>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</si>
  <si>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</si>
  <si>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</si>
  <si>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</si>
  <si>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</si>
  <si>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</si>
  <si>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</si>
  <si>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</si>
  <si>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</si>
  <si>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</si>
  <si>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</si>
  <si>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</si>
  <si>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</si>
  <si>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</si>
  <si>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</si>
  <si>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</si>
  <si>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</si>
  <si>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</si>
  <si>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</si>
  <si>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</si>
  <si>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</si>
  <si>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</si>
  <si>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</si>
  <si>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</si>
  <si>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</si>
  <si>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</si>
  <si>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</si>
  <si>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</si>
  <si>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</si>
  <si>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</si>
  <si>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</si>
  <si>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</si>
  <si>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</si>
  <si>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</si>
  <si>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</si>
  <si>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</si>
  <si>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</si>
  <si>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</si>
  <si>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</si>
  <si>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</si>
  <si>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</si>
  <si>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</si>
  <si>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</si>
  <si>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</si>
  <si>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</si>
  <si>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</si>
  <si>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</si>
  <si>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</si>
  <si>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</si>
  <si>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</si>
  <si>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</si>
  <si>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</si>
  <si>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</si>
  <si>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</si>
  <si>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</si>
  <si>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</si>
  <si>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</si>
  <si>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</si>
  <si>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</si>
  <si>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</si>
  <si>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</si>
  <si>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</si>
  <si>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</si>
  <si>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</si>
  <si>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</si>
  <si>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</si>
  <si>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</si>
  <si>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</si>
  <si>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</si>
  <si>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</si>
  <si>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</si>
  <si>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</si>
  <si>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</si>
  <si>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</si>
  <si>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</si>
  <si>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</si>
  <si>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</si>
  <si>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</si>
  <si>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</si>
  <si>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</si>
  <si>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</si>
  <si>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</si>
  <si>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</si>
  <si>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</si>
  <si>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</si>
  <si>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</si>
  <si>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</si>
  <si>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</si>
  <si>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</si>
  <si>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</si>
  <si>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</si>
  <si>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</si>
  <si>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</si>
  <si>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</si>
  <si>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</si>
  <si>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</si>
  <si>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</si>
  <si>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</si>
  <si>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</si>
  <si>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</si>
  <si>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</si>
  <si>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</si>
  <si>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</si>
  <si>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</si>
  <si>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</si>
  <si>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</si>
  <si>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</si>
  <si>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</si>
  <si>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</si>
  <si>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</si>
  <si>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</si>
  <si>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</si>
  <si>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</si>
  <si>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</si>
  <si>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</si>
  <si>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</si>
  <si>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</si>
  <si>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</si>
  <si>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</si>
  <si>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</si>
  <si>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</si>
  <si>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</si>
  <si>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</si>
  <si>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</si>
  <si>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</si>
  <si>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</si>
  <si>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</si>
  <si>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</si>
  <si>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</si>
  <si>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</si>
  <si>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</si>
  <si>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</si>
  <si>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</si>
  <si>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</si>
  <si>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</si>
  <si>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</si>
  <si>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</si>
  <si>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</si>
  <si>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</si>
  <si>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</si>
  <si>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</si>
  <si>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</si>
  <si>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</si>
  <si>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</si>
  <si>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</si>
  <si>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</si>
  <si>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</si>
  <si>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</si>
  <si>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</si>
  <si>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</si>
  <si>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</si>
  <si>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</si>
  <si>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</si>
  <si>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</si>
  <si>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</si>
  <si>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</si>
  <si>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</si>
  <si>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</si>
  <si>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</si>
  <si>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</si>
  <si>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</si>
  <si>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</si>
  <si>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</si>
  <si>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</si>
  <si>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</si>
  <si>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</si>
  <si>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</si>
  <si>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</si>
  <si>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</si>
  <si>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</si>
  <si>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</si>
  <si>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</si>
  <si>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</si>
  <si>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</si>
  <si>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</si>
  <si>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</si>
  <si>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</si>
  <si>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</si>
  <si>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</si>
  <si>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</si>
  <si>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</si>
  <si>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</si>
  <si>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</si>
  <si>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</si>
  <si>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</si>
  <si>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</si>
  <si>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</si>
  <si>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</si>
  <si>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</si>
  <si>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</si>
  <si>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</si>
  <si>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</si>
  <si>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</si>
  <si>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</si>
  <si>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</si>
  <si>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</si>
  <si>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</si>
  <si>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</si>
  <si>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</si>
  <si>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</si>
  <si>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</si>
  <si>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</si>
  <si>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</si>
  <si>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</si>
  <si>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</si>
  <si>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</si>
  <si>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</si>
  <si>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</si>
  <si>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</si>
  <si>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</si>
  <si>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</si>
  <si>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</si>
  <si>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</si>
  <si>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</si>
  <si>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</si>
  <si>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</si>
  <si>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</si>
  <si>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</si>
  <si>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</si>
  <si>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</si>
  <si>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</si>
  <si>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</si>
  <si>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</si>
  <si>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</si>
  <si>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</si>
  <si>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</si>
  <si>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</si>
  <si>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</si>
  <si>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</si>
  <si>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</si>
  <si>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</si>
  <si>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</si>
  <si>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</si>
  <si>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</si>
  <si>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</si>
  <si>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</si>
  <si>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</si>
  <si>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</si>
  <si>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</si>
  <si>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</si>
  <si>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</si>
  <si>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</si>
  <si>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</si>
  <si>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</si>
  <si>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</si>
  <si>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</si>
  <si>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</si>
  <si>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</si>
  <si>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</si>
  <si>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</si>
  <si>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</si>
  <si>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</si>
  <si>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</si>
  <si>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</si>
  <si>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</si>
  <si>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</si>
  <si>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</si>
  <si>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</si>
  <si>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</si>
  <si>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</si>
  <si>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</si>
  <si>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</si>
  <si>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</si>
  <si>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</si>
  <si>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</si>
  <si>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</si>
  <si>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</si>
  <si>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</si>
  <si>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</si>
  <si>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</si>
  <si>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</si>
  <si>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</si>
  <si>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</si>
  <si>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</si>
  <si>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</si>
  <si>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</si>
  <si>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</si>
  <si>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</si>
  <si>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</si>
  <si>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</si>
  <si>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</si>
  <si>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</si>
  <si>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</si>
  <si>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</si>
  <si>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</si>
  <si>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</si>
  <si>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</si>
  <si>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</si>
  <si>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</si>
  <si>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</si>
  <si>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</si>
  <si>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</si>
  <si>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</si>
  <si>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</si>
  <si>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</si>
  <si>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</si>
  <si>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</si>
  <si>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</si>
  <si>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</si>
  <si>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</si>
  <si>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</si>
  <si>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</si>
  <si>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</si>
  <si>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</si>
  <si>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</si>
  <si>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</si>
  <si>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</si>
  <si>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</si>
  <si>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</si>
  <si>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</si>
  <si>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</si>
  <si>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</si>
  <si>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</si>
  <si>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</si>
  <si>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</si>
  <si>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</si>
  <si>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</si>
  <si>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</si>
  <si>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</si>
  <si>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</si>
  <si>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</si>
  <si>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</si>
  <si>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</si>
  <si>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</si>
  <si>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</si>
  <si>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</si>
  <si>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</si>
  <si>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</si>
  <si>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</si>
  <si>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</si>
  <si>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</si>
  <si>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</si>
  <si>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</si>
  <si>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</si>
  <si>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</si>
  <si>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</si>
  <si>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</si>
  <si>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</si>
  <si>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</si>
  <si>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</si>
  <si>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</si>
  <si>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</si>
  <si>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</si>
  <si>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</si>
  <si>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</si>
  <si>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</si>
  <si>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</si>
  <si>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</si>
  <si>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</si>
  <si>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</si>
  <si>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</si>
  <si>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</si>
  <si>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</si>
  <si>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</si>
  <si>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</si>
  <si>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</si>
  <si>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</si>
  <si>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</si>
  <si>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</si>
  <si>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</si>
  <si>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</si>
  <si>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</si>
  <si>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</si>
  <si>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</si>
  <si>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</si>
  <si>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</si>
  <si>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</si>
  <si>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</si>
  <si>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</si>
  <si>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</si>
  <si>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</si>
  <si>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</si>
  <si>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</si>
  <si>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</si>
  <si>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</si>
  <si>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</si>
  <si>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</si>
  <si>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</si>
  <si>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</si>
  <si>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</si>
  <si>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</si>
  <si>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</si>
  <si>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</si>
  <si>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</si>
  <si>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</si>
  <si>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</si>
  <si>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</si>
  <si>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</si>
  <si>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</si>
  <si>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</si>
  <si>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</si>
  <si>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</si>
  <si>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</si>
  <si>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</si>
  <si>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</si>
  <si>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</si>
  <si>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</si>
  <si>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</si>
  <si>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</si>
  <si>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</si>
  <si>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</si>
  <si>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</si>
  <si>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</si>
  <si>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</si>
  <si>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</si>
  <si>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</si>
  <si>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</si>
  <si>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</si>
  <si>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</si>
  <si>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</si>
  <si>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</si>
  <si>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</si>
  <si>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</si>
  <si>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</si>
  <si>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</si>
  <si>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</si>
  <si>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</si>
  <si>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</si>
  <si>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</si>
  <si>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</si>
  <si>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</si>
  <si>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</si>
  <si>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</si>
  <si>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</si>
  <si>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</si>
  <si>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</si>
  <si>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</si>
  <si>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</si>
  <si>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</si>
  <si>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</si>
  <si>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</si>
  <si>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</si>
  <si>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</si>
  <si>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</si>
  <si>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</si>
  <si>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</si>
  <si>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</si>
  <si>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</si>
  <si>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</si>
  <si>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</si>
  <si>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</si>
  <si>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</si>
  <si>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</si>
  <si>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</si>
  <si>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</si>
  <si>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</si>
  <si>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</si>
  <si>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</si>
  <si>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</si>
  <si>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</si>
  <si>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</si>
  <si>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</si>
  <si>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</si>
  <si>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</si>
  <si>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</si>
  <si>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</si>
  <si>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</si>
  <si>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</si>
  <si>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</si>
  <si>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</si>
  <si>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</si>
  <si>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</si>
  <si>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</si>
  <si>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</si>
  <si>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</si>
  <si>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</si>
  <si>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</si>
  <si>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</si>
  <si>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</si>
  <si>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</si>
  <si>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</si>
  <si>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</si>
  <si>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</si>
  <si>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</si>
  <si>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</si>
  <si>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</si>
  <si>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</si>
  <si>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</si>
  <si>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</si>
  <si>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</si>
  <si>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</si>
  <si>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</si>
  <si>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</si>
  <si>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</si>
  <si>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</si>
  <si>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</si>
  <si>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</si>
  <si>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</si>
  <si>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</si>
  <si>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</si>
  <si>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</si>
  <si>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</si>
  <si>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</si>
  <si>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</si>
  <si>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</si>
  <si>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</si>
  <si>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</si>
  <si>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</si>
  <si>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</si>
  <si>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</si>
  <si>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</si>
  <si>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</si>
  <si>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</si>
  <si>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</si>
  <si>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</si>
  <si>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</si>
  <si>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</si>
  <si>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</si>
  <si>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</si>
  <si>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</si>
  <si>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</si>
  <si>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</si>
  <si>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</si>
  <si>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</si>
  <si>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</si>
  <si>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</si>
  <si>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</si>
  <si>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</si>
  <si>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</si>
  <si>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</si>
  <si>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</si>
  <si>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</si>
  <si>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</si>
  <si>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</si>
  <si>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</si>
  <si>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</si>
  <si>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</si>
  <si>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</si>
  <si>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</si>
  <si>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</si>
  <si>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</si>
  <si>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</si>
  <si>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</si>
  <si>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</si>
  <si>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</si>
  <si>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</si>
  <si>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</si>
  <si>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</si>
  <si>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</si>
  <si>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</si>
  <si>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</si>
  <si>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</si>
  <si>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</si>
  <si>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</si>
  <si>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</si>
  <si>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</si>
  <si>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</si>
  <si>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</si>
  <si>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</si>
  <si>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</si>
  <si>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</si>
  <si>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</si>
  <si>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</si>
  <si>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</si>
  <si>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</si>
  <si>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</si>
  <si>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</si>
  <si>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</si>
  <si>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</si>
  <si>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</si>
  <si>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</si>
  <si>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</si>
  <si>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</si>
  <si>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</si>
  <si>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</si>
  <si>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</si>
  <si>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</si>
  <si>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</si>
  <si>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</si>
  <si>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</si>
  <si>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</si>
  <si>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</si>
  <si>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</si>
  <si>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</si>
  <si>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</si>
  <si>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</si>
  <si>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</si>
  <si>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</si>
  <si>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</si>
  <si>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</si>
  <si>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</si>
  <si>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</si>
  <si>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</si>
  <si>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</si>
  <si>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</si>
  <si>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</si>
  <si>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</si>
  <si>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</si>
  <si>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</si>
  <si>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</si>
  <si>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</si>
  <si>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</si>
  <si>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</si>
  <si>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</si>
  <si>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</si>
  <si>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</si>
  <si>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</si>
  <si>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</si>
  <si>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</si>
  <si>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</si>
  <si>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</si>
  <si>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</si>
  <si>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</si>
  <si>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</si>
  <si>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</si>
  <si>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</si>
  <si>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</si>
  <si>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</si>
  <si>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</si>
  <si>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</si>
  <si>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</si>
  <si>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</si>
  <si>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</si>
  <si>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</si>
  <si>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</si>
  <si>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</si>
  <si>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</si>
  <si>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</si>
  <si>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</si>
  <si>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</si>
  <si>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</si>
  <si>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</si>
  <si>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</si>
  <si>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</si>
  <si>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</si>
  <si>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</si>
  <si>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</si>
  <si>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</si>
  <si>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</si>
  <si>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</si>
  <si>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</si>
  <si>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</si>
  <si>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</si>
  <si>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</si>
  <si>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</si>
  <si>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</si>
  <si>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</si>
  <si>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</si>
  <si>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</si>
  <si>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</si>
  <si>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</si>
  <si>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</si>
  <si>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</si>
  <si>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</si>
  <si>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</si>
  <si>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</si>
  <si>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</si>
  <si>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</si>
  <si>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</si>
  <si>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</si>
  <si>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</si>
  <si>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</si>
  <si>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</si>
  <si>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</si>
  <si>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</si>
  <si>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</si>
  <si>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</si>
  <si>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</si>
  <si>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</si>
  <si>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</si>
  <si>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</si>
  <si>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</si>
  <si>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</si>
  <si>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</si>
  <si>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</si>
  <si>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</si>
  <si>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</si>
  <si>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</si>
  <si>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</si>
  <si>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</si>
  <si>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</si>
  <si>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</si>
  <si>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</si>
  <si>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</si>
  <si>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</si>
  <si>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</si>
  <si>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</si>
  <si>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</si>
  <si>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</si>
  <si>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</si>
  <si>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</si>
  <si>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</si>
  <si>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</si>
  <si>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</si>
  <si>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</si>
  <si>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</si>
  <si>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</si>
  <si>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</si>
  <si>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</si>
  <si>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</si>
  <si>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</si>
  <si>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</si>
  <si>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</si>
  <si>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</si>
  <si>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</si>
  <si>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</si>
  <si>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</si>
  <si>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</si>
  <si>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</si>
  <si>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</si>
  <si>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</si>
  <si>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</si>
  <si>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</si>
  <si>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</si>
  <si>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</si>
  <si>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</si>
  <si>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</si>
  <si>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</si>
  <si>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</si>
  <si>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</si>
  <si>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</si>
  <si>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</si>
  <si>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</si>
  <si>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</si>
  <si>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</si>
  <si>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</si>
  <si>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</si>
  <si>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</si>
  <si>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</si>
  <si>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</si>
  <si>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</si>
  <si>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</si>
  <si>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</si>
  <si>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</si>
  <si>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</si>
  <si>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</si>
  <si>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</si>
  <si>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</si>
  <si>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</si>
  <si>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</si>
  <si>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</si>
  <si>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</si>
  <si>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</si>
  <si>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</si>
  <si>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</si>
  <si>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</si>
  <si>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</si>
  <si>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</si>
  <si>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</si>
  <si>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</si>
  <si>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</si>
  <si>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</si>
  <si>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</si>
  <si>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</si>
  <si>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</si>
  <si>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</si>
  <si>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</si>
  <si>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</si>
  <si>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</si>
  <si>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</si>
  <si>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</si>
  <si>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</si>
  <si>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</si>
  <si>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</si>
  <si>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</si>
  <si>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</si>
  <si>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</si>
  <si>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</si>
  <si>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</si>
  <si>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</si>
  <si>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</si>
  <si>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</si>
  <si>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</si>
  <si>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</si>
  <si>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</si>
  <si>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</si>
  <si>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</si>
  <si>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</si>
  <si>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</si>
  <si>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</si>
  <si>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</si>
  <si>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</si>
  <si>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</si>
  <si>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</si>
  <si>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</si>
  <si>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</si>
  <si>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</si>
  <si>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</si>
  <si>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</si>
  <si>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</si>
  <si>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</si>
  <si>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</si>
  <si>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</si>
  <si>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</si>
  <si>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</si>
  <si>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</si>
  <si>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</si>
  <si>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</si>
  <si>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</si>
  <si>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</si>
  <si>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</si>
  <si>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</si>
  <si>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</si>
  <si>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</si>
  <si>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</si>
  <si>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</si>
  <si>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</si>
  <si>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</si>
  <si>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</si>
  <si>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</si>
  <si>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</si>
  <si>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</si>
  <si>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</si>
  <si>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</si>
  <si>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</si>
  <si>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</si>
  <si>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</si>
  <si>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</si>
  <si>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</si>
  <si>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</si>
  <si>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</si>
  <si>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</si>
  <si>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</si>
  <si>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</si>
  <si>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</si>
  <si>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</si>
  <si>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</si>
  <si>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</si>
  <si>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</si>
  <si>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</si>
  <si>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</si>
  <si>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</si>
  <si>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</si>
  <si>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</si>
  <si>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</si>
  <si>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</si>
  <si>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</si>
  <si>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</si>
  <si>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</si>
  <si>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</si>
  <si>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</si>
  <si>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</si>
  <si>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</si>
  <si>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</si>
  <si>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</si>
  <si>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</si>
  <si>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</si>
  <si>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</si>
  <si>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</si>
  <si>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</si>
  <si>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</si>
  <si>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</si>
  <si>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</si>
  <si>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</si>
  <si>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</si>
  <si>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</si>
  <si>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</si>
  <si>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</si>
  <si>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</si>
  <si>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</si>
  <si>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</si>
  <si>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</si>
  <si>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</si>
  <si>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</si>
  <si>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</si>
  <si>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</si>
  <si>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</si>
  <si>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</si>
  <si>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</si>
  <si>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</si>
  <si>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</si>
  <si>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</si>
  <si>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</si>
  <si>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</si>
  <si>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</si>
  <si>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</si>
  <si>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</si>
  <si>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</si>
  <si>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</si>
  <si>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</si>
  <si>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</si>
  <si>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</si>
  <si>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</si>
  <si>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</si>
  <si>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</si>
  <si>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</si>
  <si>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</si>
  <si>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</si>
  <si>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</si>
  <si>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</si>
  <si>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</si>
  <si>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</si>
  <si>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</si>
  <si>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</si>
  <si>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</si>
  <si>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</si>
  <si>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</si>
  <si>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</si>
  <si>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</si>
  <si>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</si>
  <si>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</si>
  <si>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</si>
  <si>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</si>
  <si>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</si>
  <si>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</si>
  <si>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</si>
  <si>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</si>
  <si>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</si>
  <si>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</si>
  <si>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</si>
  <si>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</si>
  <si>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</si>
  <si>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</si>
  <si>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</si>
  <si>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</si>
  <si>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</si>
  <si>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</si>
  <si>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</si>
  <si>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</si>
  <si>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</si>
  <si>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</si>
  <si>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</si>
  <si>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</si>
  <si>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</si>
  <si>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</si>
  <si>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</si>
  <si>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</si>
  <si>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</si>
  <si>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</si>
  <si>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</si>
  <si>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</si>
  <si>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</si>
  <si>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</si>
  <si>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</si>
  <si>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</si>
  <si>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</si>
  <si>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</si>
  <si>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</si>
  <si>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</si>
  <si>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</si>
  <si>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</si>
  <si>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</si>
  <si>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</si>
  <si>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</si>
  <si>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</si>
  <si>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</si>
  <si>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</si>
  <si>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</si>
  <si>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</si>
  <si>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</si>
  <si>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</si>
  <si>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</si>
  <si>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</si>
  <si>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</si>
  <si>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</si>
  <si>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</si>
  <si>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</si>
  <si>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</si>
  <si>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</si>
  <si>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</si>
  <si>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</si>
  <si>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</si>
  <si>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</si>
  <si>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</si>
  <si>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</si>
  <si>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</si>
  <si>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</si>
  <si>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</si>
  <si>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</si>
  <si>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</si>
  <si>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</si>
  <si>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</si>
  <si>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</si>
  <si>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</si>
  <si>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</si>
  <si>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</si>
  <si>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</si>
  <si>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</si>
  <si>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</si>
  <si>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</si>
  <si>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</si>
  <si>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</si>
  <si>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</si>
  <si>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</si>
  <si>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</si>
  <si>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</si>
  <si>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</si>
  <si>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</si>
  <si>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</si>
  <si>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</si>
  <si>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</si>
  <si>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</si>
  <si>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</si>
  <si>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</si>
  <si>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</si>
  <si>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</si>
  <si>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</si>
  <si>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</si>
  <si>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</si>
  <si>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</si>
  <si>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</si>
  <si>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</si>
  <si>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</si>
  <si>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</si>
  <si>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</si>
  <si>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</si>
  <si>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</si>
  <si>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</si>
  <si>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</si>
  <si>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</si>
  <si>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</si>
  <si>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</si>
  <si>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</si>
  <si>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</si>
  <si>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</si>
  <si>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</si>
  <si>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</si>
  <si>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</si>
  <si>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</si>
  <si>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</si>
  <si>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</si>
  <si>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</si>
  <si>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</si>
  <si>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</si>
  <si>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</si>
  <si>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</si>
  <si>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</si>
  <si>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</si>
  <si>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</si>
  <si>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</si>
  <si>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</si>
  <si>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</si>
  <si>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</si>
  <si>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</si>
  <si>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</si>
  <si>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</si>
  <si>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</si>
  <si>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</si>
  <si>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</si>
  <si>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</si>
  <si>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</si>
  <si>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</si>
  <si>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</si>
  <si>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</si>
  <si>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</si>
  <si>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</si>
  <si>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</si>
  <si>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</si>
  <si>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</si>
  <si>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</si>
  <si>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</si>
  <si>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</si>
  <si>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</si>
  <si>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</si>
  <si>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</si>
  <si>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</si>
  <si>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</si>
  <si>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</si>
  <si>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</si>
  <si>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</si>
  <si>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</si>
  <si>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</si>
  <si>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</si>
  <si>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</si>
  <si>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</si>
  <si>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</si>
  <si>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</si>
  <si>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</si>
  <si>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</si>
  <si>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</si>
  <si>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</si>
  <si>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</si>
  <si>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</si>
  <si>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</si>
  <si>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</si>
  <si>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</si>
  <si>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</si>
  <si>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</si>
  <si>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</si>
  <si>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</si>
  <si>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</si>
  <si>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</si>
  <si>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</si>
  <si>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</si>
  <si>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</si>
  <si>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</si>
  <si>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</si>
  <si>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</si>
  <si>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</si>
  <si>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</si>
  <si>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</si>
  <si>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</si>
  <si>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</si>
  <si>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</si>
  <si>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</si>
  <si>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</si>
  <si>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</si>
  <si>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</si>
  <si>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</si>
  <si>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</si>
  <si>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</si>
  <si>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</si>
  <si>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</si>
  <si>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</si>
  <si>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</si>
  <si>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</si>
  <si>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</si>
  <si>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</si>
  <si>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</si>
  <si>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</si>
  <si>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</si>
  <si>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</si>
  <si>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</si>
  <si>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</si>
  <si>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</si>
  <si>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</si>
  <si>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</si>
  <si>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</si>
  <si>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</si>
  <si>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</si>
  <si>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</si>
  <si>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</si>
  <si>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</si>
  <si>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</si>
  <si>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</si>
  <si>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</si>
  <si>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</si>
  <si>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</si>
  <si>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</si>
  <si>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</si>
  <si>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</si>
  <si>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</si>
  <si>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</si>
  <si>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</si>
  <si>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</si>
  <si>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</si>
  <si>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</si>
  <si>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</si>
  <si>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</si>
  <si>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</si>
  <si>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</si>
  <si>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</si>
  <si>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</si>
  <si>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</si>
  <si>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</si>
  <si>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</si>
  <si>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</si>
  <si>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</si>
  <si>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</si>
  <si>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</si>
  <si>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</si>
  <si>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</si>
  <si>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</si>
  <si>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</si>
  <si>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</si>
  <si>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</si>
  <si>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</si>
  <si>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</si>
  <si>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</si>
  <si>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</si>
  <si>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</si>
  <si>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</si>
  <si>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</si>
  <si>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</si>
  <si>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</si>
  <si>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</si>
  <si>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</si>
  <si>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</si>
  <si>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</si>
  <si>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</si>
  <si>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</si>
  <si>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</si>
  <si>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</si>
  <si>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</si>
  <si>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</si>
  <si>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</si>
  <si>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</si>
  <si>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</si>
  <si>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</si>
  <si>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</si>
  <si>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</si>
  <si>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</si>
  <si>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</si>
  <si>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</si>
  <si>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</si>
  <si>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</si>
  <si>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</si>
  <si>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</si>
  <si>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</si>
  <si>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</si>
  <si>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</si>
  <si>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</si>
  <si>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</si>
  <si>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</si>
  <si>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</si>
  <si>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</si>
  <si>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</si>
  <si>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</si>
  <si>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</si>
  <si>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</si>
  <si>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</si>
  <si>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</si>
  <si>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</si>
  <si>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</si>
  <si>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</si>
  <si>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</si>
  <si>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</si>
  <si>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</si>
  <si>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</si>
  <si>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</si>
  <si>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</si>
  <si>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</si>
  <si>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</si>
  <si>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</si>
  <si>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</si>
  <si>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</si>
  <si>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</si>
  <si>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</si>
  <si>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</si>
  <si>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</si>
  <si>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</si>
  <si>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</si>
  <si>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</si>
  <si>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</si>
  <si>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</si>
  <si>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</si>
  <si>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</si>
  <si>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</si>
  <si>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</si>
  <si>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</si>
  <si>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</si>
  <si>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</si>
  <si>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</si>
  <si>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</si>
  <si>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</si>
  <si>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</si>
  <si>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</si>
  <si>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</si>
  <si>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</si>
  <si>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</si>
  <si>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</si>
  <si>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</si>
  <si>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</si>
  <si>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</si>
  <si>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</si>
  <si>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</si>
  <si>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</si>
  <si>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</si>
  <si>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</si>
  <si>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</si>
  <si>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</si>
  <si>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</si>
  <si>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</si>
  <si>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</si>
  <si>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</si>
  <si>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</si>
  <si>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</si>
  <si>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</si>
  <si>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</si>
  <si>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</si>
  <si>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</si>
  <si>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</si>
  <si>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</si>
  <si>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</si>
  <si>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</si>
  <si>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</si>
  <si>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</si>
  <si>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</si>
  <si>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</si>
  <si>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</si>
  <si>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</si>
  <si>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</si>
  <si>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</si>
  <si>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</si>
  <si>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</si>
  <si>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</si>
  <si>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</si>
  <si>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</si>
  <si>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</si>
  <si>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</si>
  <si>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</si>
  <si>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</si>
  <si>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</si>
  <si>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</si>
  <si>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</si>
  <si>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</si>
  <si>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</si>
  <si>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</si>
  <si>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</si>
  <si>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</si>
  <si>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</si>
  <si>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</si>
  <si>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</si>
  <si>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</si>
  <si>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</si>
  <si>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</si>
  <si>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</si>
  <si>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</si>
  <si>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</si>
  <si>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</si>
  <si>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</si>
  <si>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</si>
  <si>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</si>
  <si>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</si>
  <si>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</si>
  <si>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</si>
  <si>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</si>
  <si>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</si>
  <si>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</si>
  <si>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</si>
  <si>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</si>
  <si>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</si>
  <si>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</si>
  <si>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</si>
  <si>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</si>
  <si>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</si>
  <si>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</si>
  <si>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</si>
  <si>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</si>
  <si>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</si>
  <si>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</si>
  <si>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</si>
  <si>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</si>
  <si>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</si>
  <si>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</si>
  <si>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</si>
  <si>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</si>
  <si>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</si>
  <si>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</si>
  <si>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</si>
  <si>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</si>
  <si>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</si>
  <si>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</si>
  <si>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</si>
  <si>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</si>
  <si>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</si>
  <si>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</si>
  <si>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</si>
  <si>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</si>
  <si>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</si>
  <si>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</si>
  <si>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</si>
  <si>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</si>
  <si>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</si>
  <si>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</si>
  <si>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</si>
  <si>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</si>
  <si>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</si>
  <si>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</si>
  <si>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</si>
  <si>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</si>
  <si>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</si>
  <si>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</si>
  <si>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</si>
  <si>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</si>
  <si>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</si>
  <si>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</si>
  <si>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</si>
  <si>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</si>
  <si>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</si>
  <si>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</si>
  <si>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</si>
  <si>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</si>
  <si>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</si>
  <si>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</si>
  <si>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</si>
  <si>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</si>
  <si>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</si>
  <si>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</si>
  <si>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</si>
  <si>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</si>
  <si>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</si>
  <si>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</si>
  <si>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</si>
  <si>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</si>
  <si>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</si>
  <si>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</si>
  <si>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</si>
  <si>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</si>
  <si>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</si>
  <si>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</si>
  <si>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</si>
  <si>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</si>
  <si>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</si>
  <si>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</si>
  <si>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</si>
  <si>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</si>
  <si>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</si>
  <si>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</si>
  <si>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</si>
  <si>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</si>
  <si>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</si>
  <si>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</si>
  <si>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</si>
  <si>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</si>
  <si>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</si>
  <si>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</si>
  <si>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</si>
  <si>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</si>
  <si>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</si>
  <si>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</si>
  <si>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</si>
  <si>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</si>
  <si>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</si>
  <si>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</si>
  <si>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</si>
  <si>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</si>
  <si>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</si>
  <si>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</si>
  <si>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</si>
  <si>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</si>
  <si>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</si>
  <si>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</si>
  <si>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</si>
  <si>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</si>
  <si>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</si>
  <si>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</si>
  <si>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</si>
  <si>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</si>
  <si>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</si>
  <si>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</si>
  <si>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</si>
  <si>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</si>
  <si>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</si>
  <si>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</si>
  <si>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</si>
  <si>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</si>
  <si>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</si>
  <si>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</si>
  <si>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</si>
  <si>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</si>
  <si>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</si>
  <si>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</si>
  <si>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</si>
  <si>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</si>
  <si>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</si>
  <si>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</si>
  <si>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</si>
  <si>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</si>
  <si>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</si>
  <si>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</si>
  <si>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</si>
  <si>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</si>
  <si>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</si>
  <si>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</si>
  <si>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</si>
  <si>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</si>
  <si>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</si>
  <si>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</si>
  <si>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</si>
  <si>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</si>
  <si>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</si>
  <si>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</si>
  <si>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</si>
  <si>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</si>
  <si>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</si>
  <si>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</si>
  <si>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</si>
  <si>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</si>
  <si>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</si>
  <si>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</si>
  <si>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</si>
  <si>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</si>
  <si>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</si>
  <si>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</si>
  <si>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</si>
  <si>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</si>
  <si>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</si>
  <si>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</si>
  <si>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</si>
  <si>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</si>
  <si>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</si>
  <si>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</si>
  <si>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</si>
  <si>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</si>
  <si>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</si>
  <si>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</si>
  <si>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</si>
  <si>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</si>
  <si>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</si>
  <si>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</si>
  <si>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</si>
  <si>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</si>
  <si>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</si>
  <si>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</si>
  <si>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</si>
  <si>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</si>
  <si>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</si>
  <si>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</si>
  <si>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</si>
  <si>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</si>
  <si>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</si>
  <si>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</si>
  <si>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</si>
  <si>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</si>
  <si>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</si>
  <si>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</si>
  <si>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</si>
  <si>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</si>
  <si>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</si>
  <si>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</si>
  <si>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</si>
  <si>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</si>
  <si>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</si>
  <si>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</si>
  <si>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</si>
  <si>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</si>
  <si>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</si>
  <si>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</si>
  <si>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</si>
  <si>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</si>
  <si>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</si>
  <si>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</si>
  <si>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</si>
  <si>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</si>
  <si>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</si>
  <si>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</si>
  <si>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</si>
  <si>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</si>
  <si>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</si>
  <si>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</si>
  <si>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</si>
  <si>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</si>
  <si>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</si>
  <si>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</si>
  <si>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</si>
  <si>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</si>
  <si>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</si>
  <si>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</si>
  <si>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</si>
  <si>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</si>
  <si>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</si>
  <si>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</si>
  <si>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</si>
  <si>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</si>
  <si>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</si>
  <si>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</si>
  <si>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</si>
  <si>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</si>
  <si>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</si>
  <si>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</si>
  <si>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</si>
  <si>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</si>
  <si>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</si>
  <si>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</si>
  <si>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</si>
  <si>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</si>
  <si>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</si>
  <si>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</si>
  <si>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</si>
  <si>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</si>
  <si>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</si>
  <si>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</si>
  <si>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</si>
  <si>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</si>
  <si>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</si>
  <si>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</si>
  <si>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</si>
  <si>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</si>
  <si>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</si>
  <si>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</si>
  <si>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</si>
  <si>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</si>
  <si>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</si>
  <si>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</si>
  <si>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</si>
  <si>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</si>
  <si>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</si>
  <si>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</si>
  <si>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</si>
  <si>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</si>
  <si>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</si>
  <si>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</si>
  <si>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</si>
  <si>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</si>
  <si>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</si>
  <si>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</si>
  <si>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</si>
  <si>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</si>
  <si>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</si>
  <si>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</si>
  <si>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</si>
  <si>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</si>
  <si>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</si>
  <si>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</si>
  <si>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</si>
  <si>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</si>
  <si>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</si>
  <si>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</si>
  <si>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</si>
  <si>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</si>
  <si>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</si>
  <si>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</si>
  <si>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</si>
  <si>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</si>
  <si>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</si>
  <si>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</si>
  <si>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</si>
  <si>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</si>
  <si>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</si>
  <si>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</si>
  <si>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</si>
  <si>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</si>
  <si>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</si>
  <si>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</si>
  <si>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</si>
  <si>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</si>
  <si>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</si>
  <si>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</si>
  <si>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</si>
  <si>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</si>
  <si>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</si>
  <si>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</si>
  <si>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</si>
  <si>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</si>
  <si>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</si>
  <si>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</si>
  <si>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</si>
  <si>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</si>
  <si>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</si>
  <si>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</si>
  <si>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</si>
  <si>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</si>
  <si>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</si>
  <si>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</si>
  <si>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</si>
  <si>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</si>
  <si>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</si>
  <si>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</si>
  <si>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</si>
  <si>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</si>
  <si>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</si>
  <si>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</si>
  <si>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</si>
  <si>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</si>
  <si>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</si>
  <si>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</si>
  <si>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</si>
  <si>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</si>
  <si>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</si>
  <si>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</si>
  <si>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</si>
  <si>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</si>
  <si>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</si>
  <si>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</si>
  <si>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</si>
  <si>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</si>
  <si>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</si>
  <si>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</si>
  <si>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</si>
  <si>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</si>
  <si>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</si>
  <si>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</si>
  <si>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</si>
  <si>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</si>
  <si>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</si>
  <si>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</si>
  <si>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</si>
  <si>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</si>
  <si>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</si>
  <si>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</si>
  <si>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</si>
  <si>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</si>
  <si>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</si>
  <si>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</si>
  <si>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</si>
  <si>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</si>
  <si>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</si>
  <si>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</si>
  <si>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</si>
  <si>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</si>
  <si>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</si>
  <si>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</si>
  <si>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</si>
  <si>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</si>
  <si>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</si>
  <si>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</si>
  <si>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</si>
  <si>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</si>
  <si>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</si>
  <si>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</si>
  <si>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</si>
  <si>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</si>
  <si>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</si>
  <si>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</si>
  <si>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</si>
  <si>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</si>
  <si>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</si>
  <si>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</si>
  <si>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</si>
  <si>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</si>
  <si>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</si>
  <si>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</si>
  <si>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</si>
  <si>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</si>
  <si>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</si>
  <si>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</si>
  <si>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</si>
  <si>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</si>
  <si>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</si>
  <si>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</si>
  <si>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</si>
  <si>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</si>
  <si>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</si>
  <si>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</si>
  <si>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</si>
  <si>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</si>
  <si>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</si>
  <si>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</si>
  <si>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</si>
  <si>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</si>
  <si>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</si>
  <si>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</si>
  <si>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</si>
  <si>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</si>
  <si>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</si>
  <si>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</si>
  <si>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</si>
  <si>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</si>
  <si>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</si>
  <si>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</si>
  <si>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</si>
  <si>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</si>
  <si>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</si>
  <si>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</si>
  <si>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</si>
  <si>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</si>
  <si>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</si>
  <si>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</si>
  <si>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</si>
  <si>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</si>
  <si>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</si>
  <si>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</si>
  <si>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</si>
  <si>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</si>
  <si>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</si>
  <si>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</si>
  <si>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</si>
  <si>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</si>
  <si>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</si>
  <si>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</si>
  <si>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</si>
  <si>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</si>
  <si>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</si>
  <si>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</si>
  <si>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</si>
  <si>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</si>
  <si>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</si>
  <si>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</si>
  <si>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</si>
  <si>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</si>
  <si>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</si>
  <si>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</si>
  <si>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</si>
  <si>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</si>
  <si>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</si>
  <si>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</si>
  <si>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</si>
  <si>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</si>
  <si>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</si>
  <si>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</si>
  <si>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</si>
  <si>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</si>
  <si>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</si>
  <si>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</si>
  <si>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</si>
  <si>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</si>
  <si>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</si>
  <si>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</si>
  <si>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</si>
  <si>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</si>
  <si>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</si>
  <si>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</si>
  <si>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</si>
  <si>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</si>
  <si>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</si>
  <si>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</si>
  <si>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</si>
  <si>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</si>
  <si>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</si>
  <si>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</si>
  <si>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</si>
  <si>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</si>
  <si>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</si>
  <si>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</si>
  <si>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</si>
  <si>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</si>
  <si>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</si>
  <si>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</si>
  <si>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</si>
  <si>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</si>
  <si>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</si>
  <si>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</si>
  <si>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</si>
  <si>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</si>
  <si>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</si>
  <si>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</si>
  <si>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</si>
  <si>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</si>
  <si>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</si>
  <si>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</si>
  <si>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</si>
  <si>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</si>
  <si>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</si>
  <si>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</si>
  <si>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</si>
  <si>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</si>
  <si>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</si>
  <si>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</si>
  <si>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</si>
  <si>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</si>
  <si>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</si>
  <si>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</si>
  <si>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</si>
  <si>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</si>
  <si>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</si>
  <si>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</si>
  <si>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</si>
  <si>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</si>
  <si>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</si>
  <si>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</si>
  <si>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</si>
  <si>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</si>
  <si>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</si>
  <si>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</si>
  <si>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</si>
  <si>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</si>
  <si>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</si>
  <si>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</si>
  <si>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</si>
  <si>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</si>
  <si>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</si>
  <si>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</si>
  <si>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</si>
  <si>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</si>
  <si>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</si>
  <si>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</si>
  <si>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</si>
  <si>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</si>
  <si>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</si>
  <si>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</si>
  <si>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</si>
  <si>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</si>
  <si>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</si>
  <si>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</si>
  <si>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</si>
  <si>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</si>
  <si>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</si>
  <si>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</si>
  <si>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</si>
  <si>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</si>
  <si>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</si>
  <si>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</si>
  <si>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</si>
  <si>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</si>
  <si>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</si>
  <si>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</si>
  <si>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</si>
  <si>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</si>
  <si>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</si>
  <si>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</si>
  <si>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</si>
  <si>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</si>
  <si>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</si>
  <si>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</si>
  <si>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</si>
  <si>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</si>
  <si>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</si>
  <si>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</si>
  <si>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</si>
  <si>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</si>
  <si>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</si>
  <si>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</si>
  <si>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</si>
  <si>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</si>
  <si>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</si>
  <si>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</si>
  <si>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</si>
  <si>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</si>
  <si>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</si>
  <si>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</si>
  <si>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</si>
  <si>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</si>
  <si>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</si>
  <si>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</si>
  <si>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</si>
  <si>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</si>
  <si>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</si>
  <si>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</si>
  <si>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</si>
  <si>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</si>
  <si>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</si>
  <si>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</si>
  <si>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</si>
  <si>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</si>
  <si>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</si>
  <si>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</si>
  <si>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</si>
  <si>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</si>
  <si>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</si>
  <si>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</si>
  <si>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</si>
  <si>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</si>
  <si>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</si>
  <si>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</si>
  <si>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</si>
  <si>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</si>
  <si>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</si>
  <si>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</si>
  <si>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</si>
  <si>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</si>
  <si>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</si>
  <si>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</si>
  <si>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</si>
  <si>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</si>
  <si>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</si>
  <si>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</si>
  <si>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</si>
  <si>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</si>
  <si>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</si>
  <si>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</si>
  <si>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</si>
  <si>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</si>
  <si>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</si>
  <si>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</si>
  <si>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</si>
  <si>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</si>
  <si>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</si>
  <si>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</si>
  <si>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</si>
  <si>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</si>
  <si>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</si>
  <si>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</si>
  <si>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</si>
  <si>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</si>
  <si>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</si>
  <si>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</si>
  <si>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</si>
  <si>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</si>
  <si>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</si>
  <si>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</si>
  <si>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</si>
  <si>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</si>
  <si>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</si>
  <si>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</si>
  <si>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</si>
  <si>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</si>
  <si>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</si>
  <si>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</si>
  <si>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</si>
  <si>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</si>
  <si>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</si>
  <si>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</si>
  <si>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</si>
  <si>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</si>
  <si>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</si>
  <si>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</si>
  <si>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</si>
  <si>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</si>
  <si>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</si>
  <si>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</si>
  <si>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</si>
  <si>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</si>
  <si>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</si>
  <si>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</si>
  <si>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</si>
  <si>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</si>
  <si>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</si>
  <si>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</si>
  <si>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</si>
  <si>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</si>
  <si>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</si>
  <si>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</si>
  <si>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</si>
  <si>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</si>
  <si>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</si>
  <si>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</si>
  <si>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</si>
  <si>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</si>
  <si>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</si>
  <si>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</si>
  <si>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</si>
  <si>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</si>
  <si>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</si>
  <si>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</si>
  <si>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</si>
  <si>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</si>
  <si>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</si>
  <si>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</si>
  <si>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</si>
  <si>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</si>
  <si>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</si>
  <si>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</si>
  <si>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</si>
  <si>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</si>
  <si>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</si>
  <si>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</si>
  <si>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</si>
  <si>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</si>
  <si>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</si>
  <si>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</si>
  <si>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</si>
  <si>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</si>
  <si>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</si>
  <si>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</si>
  <si>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</si>
  <si>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</si>
  <si>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</si>
  <si>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</si>
  <si>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</si>
  <si>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</si>
  <si>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</si>
  <si>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</si>
  <si>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</si>
  <si>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</si>
  <si>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</si>
  <si>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</si>
  <si>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</si>
  <si>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</si>
  <si>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</si>
  <si>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</si>
  <si>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</si>
  <si>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</si>
  <si>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</si>
  <si>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</si>
  <si>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</si>
  <si>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</si>
  <si>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</si>
  <si>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</si>
  <si>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</si>
  <si>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</si>
  <si>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</si>
  <si>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</si>
  <si>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</si>
  <si>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</si>
  <si>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</si>
  <si>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</si>
  <si>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</si>
  <si>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</si>
  <si>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</si>
  <si>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</si>
  <si>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</si>
  <si>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</si>
  <si>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</si>
  <si>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</si>
  <si>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</si>
  <si>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</si>
  <si>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</si>
  <si>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</si>
  <si>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</si>
  <si>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</si>
  <si>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</si>
  <si>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</si>
  <si>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</si>
  <si>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</si>
  <si>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</si>
  <si>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</si>
  <si>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</si>
  <si>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</si>
  <si>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</si>
  <si>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</si>
  <si>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</si>
  <si>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</si>
  <si>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</si>
  <si>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</si>
  <si>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</si>
  <si>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</si>
  <si>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</si>
  <si>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</si>
  <si>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</si>
  <si>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</si>
  <si>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</si>
  <si>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</si>
  <si>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</si>
  <si>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</si>
  <si>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</si>
  <si>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</si>
  <si>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</si>
  <si>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</si>
  <si>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</si>
  <si>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</si>
  <si>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</si>
  <si>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</si>
  <si>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</si>
  <si>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</si>
  <si>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</si>
  <si>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</si>
  <si>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</si>
  <si>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</si>
  <si>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</si>
  <si>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</si>
  <si>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</si>
  <si>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</si>
  <si>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</si>
  <si>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</si>
  <si>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</si>
  <si>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</si>
  <si>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</si>
  <si>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</si>
  <si>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</si>
  <si>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</si>
  <si>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</si>
  <si>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</si>
  <si>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</si>
  <si>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</si>
  <si>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</si>
  <si>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</si>
  <si>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</si>
  <si>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</si>
  <si>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</si>
  <si>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</si>
  <si>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</si>
  <si>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</si>
  <si>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</si>
  <si>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</si>
  <si>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</si>
  <si>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</si>
  <si>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</si>
  <si>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</si>
  <si>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</si>
  <si>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</si>
  <si>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</si>
  <si>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</si>
  <si>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</si>
  <si>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</si>
  <si>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</si>
  <si>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</si>
  <si>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</si>
  <si>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</si>
  <si>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</si>
  <si>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</si>
  <si>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</si>
  <si>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</si>
  <si>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</si>
  <si>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</si>
  <si>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</si>
  <si>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</si>
  <si>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</si>
  <si>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</si>
  <si>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</si>
  <si>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</si>
  <si>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</si>
  <si>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</si>
  <si>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</si>
  <si>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</si>
  <si>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</si>
  <si>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</si>
  <si>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</si>
  <si>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</si>
  <si>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</si>
  <si>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</si>
  <si>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</si>
  <si>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</si>
  <si>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</si>
  <si>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</si>
  <si>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</si>
  <si>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</si>
  <si>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</si>
  <si>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</si>
  <si>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</si>
  <si>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</si>
  <si>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</si>
  <si>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</si>
  <si>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</si>
  <si>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</si>
  <si>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</si>
  <si>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</si>
  <si>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</si>
  <si>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</si>
  <si>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</si>
  <si>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</si>
  <si>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</si>
  <si>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</si>
  <si>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</si>
  <si>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</si>
  <si>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</si>
  <si>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</si>
  <si>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</si>
  <si>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</si>
  <si>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</si>
  <si>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</si>
  <si>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</si>
  <si>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</si>
  <si>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</si>
  <si>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</si>
  <si>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</si>
  <si>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</si>
  <si>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</si>
  <si>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</si>
  <si>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</si>
  <si>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</si>
  <si>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</si>
  <si>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</si>
  <si>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</si>
  <si>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</si>
  <si>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</si>
  <si>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</si>
  <si>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</si>
  <si>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</si>
  <si>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</si>
  <si>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</si>
  <si>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</si>
  <si>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</si>
  <si>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</si>
  <si>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</si>
  <si>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</si>
  <si>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</si>
  <si>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</si>
  <si>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</si>
  <si>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</si>
  <si>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</si>
  <si>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</si>
  <si>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</si>
  <si>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</si>
  <si>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</si>
  <si>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</si>
  <si>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</si>
  <si>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</si>
  <si>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</si>
  <si>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</si>
  <si>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</si>
  <si>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</si>
  <si>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</si>
  <si>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</si>
  <si>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</si>
  <si>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</si>
  <si>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</si>
  <si>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</si>
  <si>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</si>
  <si>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</si>
  <si>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</si>
  <si>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</si>
  <si>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</si>
  <si>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</si>
  <si>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</si>
  <si>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</si>
  <si>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</si>
  <si>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</si>
  <si>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</si>
  <si>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</si>
  <si>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</si>
  <si>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</si>
  <si>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</si>
  <si>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</si>
  <si>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</si>
  <si>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</si>
  <si>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</si>
  <si>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</si>
  <si>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</si>
  <si>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</si>
  <si>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</si>
  <si>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</si>
  <si>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</si>
  <si>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</si>
  <si>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</si>
  <si>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</si>
  <si>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</si>
  <si>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</si>
  <si>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</si>
  <si>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</si>
  <si>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</si>
  <si>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</si>
  <si>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</si>
  <si>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</si>
  <si>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</si>
  <si>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</si>
  <si>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</si>
  <si>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</si>
  <si>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</si>
  <si>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</si>
  <si>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</si>
  <si>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</si>
  <si>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</si>
  <si>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</si>
  <si>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</si>
  <si>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</si>
  <si>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</si>
  <si>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</si>
  <si>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</si>
  <si>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</si>
  <si>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</si>
  <si>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</si>
  <si>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</si>
  <si>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</si>
  <si>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</si>
  <si>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</si>
  <si>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</si>
  <si>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</si>
  <si>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</si>
  <si>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</si>
  <si>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</si>
  <si>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</si>
  <si>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</si>
  <si>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</si>
  <si>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</si>
  <si>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</si>
  <si>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</si>
  <si>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</si>
  <si>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</si>
  <si>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</si>
  <si>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</si>
  <si>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</si>
  <si>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</si>
  <si>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</si>
  <si>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</si>
  <si>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</si>
  <si>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</si>
  <si>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</si>
  <si>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</si>
  <si>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</si>
  <si>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</si>
  <si>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</si>
  <si>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</si>
  <si>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</si>
  <si>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</si>
  <si>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</si>
  <si>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</si>
  <si>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</si>
  <si>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</si>
  <si>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</si>
  <si>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</si>
  <si>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</si>
  <si>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</si>
  <si>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</si>
  <si>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</si>
  <si>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</si>
  <si>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</si>
  <si>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</si>
  <si>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</si>
  <si>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</si>
  <si>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</si>
  <si>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</si>
  <si>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</si>
  <si>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</si>
  <si>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</si>
  <si>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</si>
  <si>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</si>
  <si>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</si>
  <si>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</si>
  <si>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</si>
  <si>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</si>
  <si>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</si>
  <si>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</si>
  <si>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</si>
  <si>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</si>
  <si>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</si>
  <si>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</si>
  <si>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</si>
  <si>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</si>
  <si>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</si>
  <si>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</si>
  <si>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</si>
  <si>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</si>
  <si>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</si>
  <si>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</si>
  <si>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</si>
  <si>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</si>
  <si>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</si>
  <si>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</si>
  <si>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</si>
  <si>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</si>
  <si>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</si>
  <si>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</si>
  <si>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</si>
  <si>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</si>
  <si>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</si>
  <si>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</si>
  <si>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</si>
  <si>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</si>
  <si>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</si>
  <si>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</si>
  <si>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</si>
  <si>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</si>
  <si>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</si>
  <si>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</si>
  <si>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</si>
  <si>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</si>
  <si>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</si>
  <si>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</si>
  <si>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</si>
  <si>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</si>
  <si>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</si>
  <si>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</si>
  <si>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</si>
  <si>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</si>
  <si>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</si>
  <si>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</si>
  <si>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</si>
  <si>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</si>
  <si>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</si>
  <si>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</si>
  <si>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</si>
  <si>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</si>
  <si>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</si>
  <si>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</si>
  <si>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</si>
  <si>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</si>
  <si>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</si>
  <si>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</si>
  <si>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</si>
  <si>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</si>
  <si>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</si>
  <si>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</si>
  <si>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</si>
  <si>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</si>
  <si>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</si>
  <si>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</si>
  <si>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</si>
  <si>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</si>
  <si>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</si>
  <si>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</si>
  <si>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</si>
  <si>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</si>
  <si>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</si>
  <si>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</si>
  <si>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</si>
  <si>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</si>
  <si>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</si>
  <si>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</si>
  <si>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</si>
  <si>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</si>
  <si>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</si>
  <si>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</si>
  <si>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</si>
  <si>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</si>
  <si>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</si>
  <si>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</si>
  <si>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</si>
  <si>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</si>
  <si>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</si>
  <si>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</si>
  <si>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</si>
  <si>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</si>
  <si>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</si>
  <si>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</si>
  <si>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</si>
  <si>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</si>
  <si>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</si>
  <si>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</si>
  <si>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</si>
  <si>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</si>
  <si>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</si>
  <si>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</si>
  <si>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</si>
  <si>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</si>
  <si>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</si>
  <si>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</si>
  <si>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</si>
  <si>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</si>
  <si>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</si>
  <si>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</si>
  <si>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</si>
  <si>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</si>
  <si>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</si>
  <si>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</si>
  <si>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</si>
  <si>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</si>
  <si>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</si>
  <si>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</si>
  <si>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</si>
  <si>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</si>
  <si>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</si>
  <si>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</si>
  <si>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</si>
  <si>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</si>
  <si>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</si>
  <si>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</si>
  <si>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</si>
  <si>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</si>
  <si>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</si>
  <si>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</si>
  <si>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</si>
  <si>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</si>
  <si>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</si>
  <si>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</si>
  <si>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</si>
  <si>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</si>
  <si>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</si>
  <si>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</si>
  <si>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</si>
  <si>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</si>
  <si>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</si>
  <si>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</si>
  <si>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</si>
  <si>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</si>
  <si>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</si>
  <si>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</si>
  <si>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</si>
  <si>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</si>
  <si>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</si>
  <si>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</si>
  <si>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</si>
  <si>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</si>
  <si>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</si>
  <si>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</si>
  <si>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</si>
  <si>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</si>
  <si>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</si>
  <si>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</si>
  <si>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</si>
  <si>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</si>
  <si>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</si>
  <si>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</si>
  <si>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</si>
  <si>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</si>
  <si>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</si>
  <si>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</si>
  <si>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</si>
  <si>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</si>
  <si>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</si>
  <si>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</si>
  <si>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</si>
  <si>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</si>
  <si>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</si>
  <si>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</si>
  <si>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</si>
  <si>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</si>
  <si>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</si>
  <si>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</si>
  <si>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</si>
  <si>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</si>
  <si>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</si>
  <si>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</si>
  <si>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</si>
  <si>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</si>
  <si>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</si>
  <si>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</si>
  <si>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</si>
  <si>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</si>
  <si>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</si>
  <si>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</si>
  <si>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</si>
  <si>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</si>
  <si>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</si>
  <si>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</si>
  <si>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</si>
  <si>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</si>
  <si>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</si>
  <si>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</si>
  <si>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</si>
  <si>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</si>
  <si>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</si>
  <si>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</si>
  <si>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</si>
  <si>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</si>
  <si>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</si>
  <si>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</si>
  <si>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</si>
  <si>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</si>
  <si>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</si>
  <si>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</si>
  <si>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</si>
  <si>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</si>
  <si>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</si>
  <si>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</si>
  <si>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</si>
  <si>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</si>
  <si>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</si>
  <si>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</si>
  <si>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</si>
  <si>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</si>
  <si>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</si>
  <si>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</si>
  <si>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</si>
  <si>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</si>
  <si>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</si>
  <si>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</si>
  <si>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</si>
  <si>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</si>
  <si>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</si>
  <si>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</si>
  <si>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</si>
  <si>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</si>
  <si>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</si>
  <si>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</si>
  <si>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</si>
  <si>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</si>
  <si>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</si>
  <si>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</si>
  <si>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</si>
  <si>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</si>
  <si>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</si>
  <si>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</si>
  <si>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</si>
  <si>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</si>
  <si>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</si>
  <si>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</si>
  <si>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</si>
  <si>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</si>
  <si>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</si>
  <si>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</si>
  <si>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</si>
  <si>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</si>
  <si>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</si>
  <si>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</si>
  <si>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</si>
  <si>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</si>
  <si>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</si>
  <si>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</si>
  <si>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</si>
  <si>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</si>
  <si>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</si>
  <si>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</si>
  <si>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</si>
  <si>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</si>
  <si>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</si>
  <si>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</si>
  <si>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</si>
  <si>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</si>
  <si>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</si>
  <si>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</si>
  <si>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</si>
  <si>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</si>
  <si>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</si>
  <si>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</si>
  <si>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</si>
  <si>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</si>
  <si>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</si>
  <si>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</si>
  <si>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</si>
  <si>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</si>
  <si>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</si>
  <si>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</si>
  <si>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</si>
  <si>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</si>
  <si>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</si>
  <si>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</si>
  <si>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</si>
  <si>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</si>
  <si>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</si>
  <si>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</si>
  <si>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</si>
  <si>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</si>
  <si>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</si>
  <si>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</si>
  <si>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</si>
  <si>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</si>
  <si>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</si>
  <si>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</si>
  <si>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</si>
  <si>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</si>
  <si>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</si>
  <si>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</si>
  <si>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</si>
  <si>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</si>
  <si>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</si>
  <si>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</si>
  <si>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</si>
  <si>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</si>
  <si>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</si>
  <si>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</si>
  <si>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</si>
  <si>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</si>
  <si>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</si>
  <si>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</si>
  <si>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</si>
  <si>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</si>
  <si>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</si>
  <si>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</si>
  <si>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</si>
  <si>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</si>
  <si>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</si>
  <si>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</si>
  <si>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</si>
  <si>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</si>
  <si>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</si>
  <si>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</si>
  <si>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</si>
  <si>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</si>
  <si>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</si>
  <si>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</si>
  <si>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</si>
  <si>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</si>
  <si>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</si>
  <si>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</si>
  <si>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</si>
  <si>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</si>
  <si>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</si>
  <si>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</si>
  <si>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</si>
  <si>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</si>
  <si>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</si>
  <si>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</si>
  <si>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</si>
  <si>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</si>
  <si>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</si>
  <si>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</si>
  <si>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</si>
  <si>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</si>
  <si>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</si>
  <si>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</si>
  <si>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</si>
  <si>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</si>
  <si>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</si>
  <si>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</si>
  <si>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</si>
  <si>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</si>
  <si>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</si>
  <si>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</si>
  <si>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</si>
  <si>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</si>
  <si>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</si>
  <si>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</si>
  <si>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</si>
  <si>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</si>
  <si>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</si>
  <si>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</si>
  <si>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</si>
  <si>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</si>
  <si>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</si>
  <si>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</si>
  <si>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</si>
  <si>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</si>
  <si>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</si>
  <si>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</si>
  <si>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</si>
  <si>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</si>
  <si>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</si>
  <si>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</si>
  <si>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</si>
  <si>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</si>
  <si>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</si>
  <si>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</si>
  <si>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</si>
  <si>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</si>
  <si>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</si>
  <si>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</si>
  <si>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</si>
  <si>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</si>
  <si>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</si>
  <si>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</si>
  <si>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</si>
  <si>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</si>
  <si>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</si>
  <si>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</si>
  <si>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</si>
  <si>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</si>
  <si>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</si>
  <si>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</si>
  <si>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</si>
  <si>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</si>
  <si>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</si>
  <si>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</si>
  <si>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</si>
  <si>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</si>
  <si>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</si>
  <si>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</si>
  <si>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</si>
  <si>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</si>
  <si>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</si>
  <si>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</si>
  <si>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</si>
  <si>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</si>
  <si>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</si>
  <si>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</si>
  <si>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</si>
  <si>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</si>
  <si>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</si>
  <si>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</si>
  <si>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</si>
  <si>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</si>
  <si>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</si>
  <si>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</si>
  <si>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</si>
  <si>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</si>
  <si>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</si>
  <si>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</si>
  <si>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</si>
  <si>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</si>
  <si>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</si>
  <si>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</si>
  <si>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</si>
  <si>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</si>
  <si>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</si>
  <si>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</si>
  <si>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</si>
  <si>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</si>
  <si>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</si>
  <si>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</si>
  <si>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</si>
  <si>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</si>
  <si>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</si>
  <si>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</si>
  <si>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</si>
  <si>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</si>
  <si>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</si>
  <si>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</si>
  <si>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</si>
  <si>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</si>
  <si>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</si>
  <si>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</si>
  <si>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</si>
  <si>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</si>
  <si>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</si>
  <si>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</si>
  <si>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</si>
  <si>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</si>
  <si>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</si>
  <si>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</si>
  <si>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</si>
  <si>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</si>
  <si>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</si>
  <si>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</si>
  <si>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</si>
  <si>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</si>
  <si>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</si>
  <si>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</si>
  <si>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</si>
  <si>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</si>
  <si>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</si>
  <si>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</si>
  <si>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</si>
  <si>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</si>
  <si>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</si>
  <si>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</si>
  <si>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</si>
  <si>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</si>
  <si>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</si>
  <si>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</si>
  <si>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</si>
  <si>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</si>
  <si>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</si>
  <si>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</si>
  <si>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</si>
  <si>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</si>
  <si>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</si>
  <si>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</si>
  <si>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</si>
  <si>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</si>
  <si>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</si>
  <si>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</si>
  <si>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</si>
  <si>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</si>
  <si>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</si>
  <si>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</si>
  <si>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</si>
  <si>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</si>
  <si>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</si>
  <si>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</si>
  <si>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</si>
  <si>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</si>
  <si>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</si>
  <si>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</si>
  <si>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</si>
  <si>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</si>
  <si>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</si>
  <si>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</si>
  <si>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</si>
  <si>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</si>
  <si>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</si>
  <si>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</si>
  <si>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</si>
  <si>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</si>
  <si>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</si>
  <si>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</si>
  <si>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</si>
  <si>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</si>
  <si>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</si>
  <si>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</si>
  <si>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</si>
  <si>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</si>
  <si>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</si>
  <si>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</si>
  <si>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</si>
  <si>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</si>
  <si>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</si>
  <si>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</si>
  <si>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</si>
  <si>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</si>
  <si>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</si>
  <si>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</si>
  <si>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</si>
  <si>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</si>
  <si>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</si>
  <si>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</si>
  <si>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</si>
  <si>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</si>
  <si>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</si>
  <si>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</si>
  <si>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</si>
  <si>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</si>
  <si>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</si>
  <si>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</si>
  <si>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</si>
  <si>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</si>
  <si>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</si>
  <si>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</si>
  <si>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</si>
  <si>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</si>
  <si>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</si>
  <si>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</si>
  <si>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</si>
  <si>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</si>
  <si>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</si>
  <si>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</si>
  <si>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</si>
  <si>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</si>
  <si>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</si>
  <si>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</si>
  <si>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</si>
  <si>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</si>
  <si>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</si>
  <si>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</si>
  <si>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</si>
  <si>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</si>
  <si>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</si>
  <si>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</si>
  <si>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</si>
  <si>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</si>
  <si>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</si>
  <si>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</si>
  <si>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</si>
  <si>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</si>
  <si>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</si>
  <si>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</si>
  <si>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</si>
  <si>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</si>
  <si>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</si>
  <si>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</si>
  <si>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</si>
  <si>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</si>
  <si>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</si>
  <si>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</si>
  <si>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</si>
  <si>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</si>
  <si>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</si>
  <si>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</si>
  <si>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</si>
  <si>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</si>
  <si>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</si>
  <si>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</si>
  <si>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</si>
  <si>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</si>
  <si>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</si>
  <si>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</si>
  <si>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</si>
  <si>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</si>
  <si>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</si>
  <si>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</si>
  <si>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</si>
  <si>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</si>
  <si>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</si>
  <si>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</si>
  <si>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</si>
  <si>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</si>
  <si>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</si>
  <si>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</si>
  <si>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</si>
  <si>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</si>
  <si>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</si>
  <si>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</si>
  <si>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</si>
  <si>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</si>
  <si>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</si>
  <si>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</si>
  <si>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</si>
  <si>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</si>
  <si>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</si>
  <si>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</si>
  <si>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</si>
  <si>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</si>
  <si>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</si>
  <si>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</si>
  <si>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</si>
  <si>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</si>
  <si>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</si>
  <si>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</si>
  <si>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</si>
  <si>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</si>
  <si>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</si>
  <si>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</si>
  <si>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</si>
  <si>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</si>
  <si>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</si>
  <si>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</si>
  <si>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</si>
  <si>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</si>
  <si>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</si>
  <si>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</si>
  <si>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</si>
  <si>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</si>
  <si>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</si>
  <si>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</si>
  <si>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</si>
  <si>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</si>
  <si>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</si>
  <si>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</si>
  <si>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</si>
  <si>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</si>
  <si>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</si>
  <si>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</si>
  <si>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</si>
  <si>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</si>
  <si>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</si>
  <si>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</si>
  <si>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</si>
  <si>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</si>
  <si>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</si>
  <si>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</si>
  <si>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</si>
  <si>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</si>
  <si>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</si>
  <si>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</si>
  <si>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</si>
  <si>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</si>
  <si>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</si>
  <si>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</si>
  <si>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</si>
  <si>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</si>
  <si>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</si>
  <si>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</si>
  <si>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</si>
  <si>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</si>
  <si>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</si>
  <si>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</si>
  <si>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</si>
  <si>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</si>
  <si>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</si>
  <si>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</si>
  <si>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</si>
  <si>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</si>
  <si>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</si>
  <si>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</si>
  <si>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</si>
  <si>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</si>
  <si>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</si>
  <si>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</si>
  <si>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</si>
  <si>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</si>
  <si>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</si>
  <si>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</si>
  <si>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</si>
  <si>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</si>
  <si>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</si>
  <si>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</si>
  <si>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</si>
  <si>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</si>
  <si>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</si>
  <si>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</si>
  <si>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</si>
  <si>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</si>
  <si>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</si>
  <si>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</si>
  <si>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</si>
  <si>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</si>
  <si>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</si>
  <si>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</si>
  <si>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</si>
  <si>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</si>
  <si>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</si>
  <si>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</si>
  <si>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</si>
  <si>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</si>
  <si>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</si>
  <si>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</si>
  <si>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</si>
  <si>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</si>
  <si>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</si>
  <si>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</si>
  <si>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</si>
  <si>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</si>
  <si>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</si>
  <si>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</si>
  <si>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</si>
  <si>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</si>
  <si>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</si>
  <si>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</si>
  <si>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</si>
  <si>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</si>
  <si>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</si>
  <si>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</si>
  <si>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</si>
  <si>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</si>
  <si>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</si>
  <si>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</si>
  <si>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</si>
  <si>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</si>
  <si>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</si>
  <si>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</si>
  <si>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</si>
  <si>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</si>
  <si>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</si>
  <si>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</si>
  <si>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</si>
  <si>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</si>
  <si>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</si>
  <si>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</si>
  <si>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</si>
  <si>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</si>
  <si>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</si>
  <si>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</si>
  <si>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</si>
  <si>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</si>
  <si>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</si>
  <si>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</si>
  <si>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</si>
  <si>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</si>
  <si>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</si>
  <si>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</si>
  <si>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</si>
  <si>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</si>
  <si>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</si>
  <si>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</si>
  <si>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</si>
  <si>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</si>
  <si>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</si>
  <si>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</si>
  <si>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</si>
  <si>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</si>
  <si>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</si>
  <si>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</si>
  <si>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</si>
  <si>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</si>
  <si>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</si>
  <si>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</si>
  <si>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</si>
  <si>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</si>
  <si>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</si>
  <si>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</si>
  <si>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</si>
  <si>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</si>
  <si>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</si>
  <si>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</si>
  <si>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</si>
  <si>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</si>
  <si>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</si>
  <si>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</si>
  <si>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</si>
  <si>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</si>
  <si>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</si>
  <si>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</si>
  <si>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</si>
  <si>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</si>
  <si>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</si>
  <si>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</si>
  <si>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</si>
  <si>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</si>
  <si>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</si>
  <si>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</si>
  <si>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</si>
  <si>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</si>
  <si>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</si>
  <si>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</si>
  <si>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</si>
  <si>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</si>
  <si>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</si>
  <si>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</si>
  <si>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</si>
  <si>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</si>
  <si>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</si>
  <si>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</si>
  <si>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</si>
  <si>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</si>
  <si>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</si>
  <si>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</si>
  <si>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</si>
  <si>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</si>
  <si>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</si>
  <si>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</si>
  <si>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</si>
  <si>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</si>
  <si>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</si>
  <si>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</si>
  <si>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</si>
  <si>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</si>
  <si>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</si>
  <si>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</si>
  <si>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</si>
  <si>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</si>
  <si>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</si>
  <si>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</si>
  <si>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</si>
  <si>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</si>
  <si>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</si>
  <si>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</si>
  <si>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</si>
  <si>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</si>
  <si>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</si>
  <si>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</si>
  <si>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</si>
  <si>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</si>
  <si>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</si>
  <si>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</si>
  <si>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</si>
  <si>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</si>
  <si>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</si>
  <si>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</si>
  <si>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</si>
  <si>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</si>
  <si>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</si>
  <si>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</si>
  <si>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</si>
  <si>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</si>
  <si>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</si>
  <si>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</si>
  <si>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</si>
  <si>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</si>
  <si>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</si>
  <si>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</si>
  <si>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</si>
  <si>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</si>
  <si>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</si>
  <si>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</si>
  <si>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</si>
  <si>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</si>
  <si>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</si>
  <si>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</si>
  <si>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</si>
  <si>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</si>
  <si>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</si>
  <si>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</si>
  <si>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</si>
  <si>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</si>
  <si>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</si>
  <si>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</si>
  <si>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</si>
  <si>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</si>
  <si>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</si>
  <si>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</si>
  <si>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</si>
  <si>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</si>
  <si>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</si>
  <si>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</si>
  <si>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</si>
  <si>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</si>
  <si>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</si>
  <si>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</si>
  <si>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</si>
  <si>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</si>
  <si>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</si>
  <si>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</si>
  <si>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</si>
  <si>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</si>
  <si>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</si>
  <si>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</si>
  <si>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</si>
  <si>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</si>
  <si>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</si>
  <si>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</si>
  <si>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</si>
  <si>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</si>
  <si>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</si>
  <si>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</si>
  <si>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</si>
  <si>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</si>
  <si>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</si>
  <si>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</si>
  <si>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</si>
  <si>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</si>
  <si>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</si>
  <si>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</si>
  <si>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</si>
  <si>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</si>
  <si>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</si>
  <si>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</si>
  <si>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</si>
  <si>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</si>
  <si>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</si>
  <si>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</si>
  <si>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</si>
  <si>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</si>
  <si>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</si>
  <si>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</si>
  <si>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</si>
  <si>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</si>
  <si>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</si>
  <si>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</si>
  <si>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</si>
  <si>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</si>
  <si>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</si>
  <si>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</si>
  <si>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</si>
  <si>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</si>
  <si>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</si>
  <si>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</si>
  <si>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</si>
  <si>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</si>
  <si>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</si>
  <si>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</si>
  <si>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</si>
  <si>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</si>
  <si>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</si>
  <si>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</si>
  <si>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</si>
  <si>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</si>
  <si>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</si>
  <si>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</si>
  <si>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</si>
  <si>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</si>
  <si>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</si>
  <si>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</si>
  <si>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</si>
  <si>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</si>
  <si>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</si>
  <si>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</si>
  <si>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</si>
  <si>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</si>
  <si>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</si>
  <si>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</si>
  <si>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</si>
  <si>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</si>
  <si>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</si>
  <si>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</si>
  <si>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</si>
  <si>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</si>
  <si>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</si>
  <si>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</si>
  <si>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</si>
  <si>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</si>
  <si>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</si>
  <si>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</si>
  <si>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</si>
  <si>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</si>
  <si>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</si>
  <si>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</si>
  <si>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</si>
  <si>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</si>
  <si>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</si>
  <si>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</si>
  <si>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</si>
  <si>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</si>
  <si>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</si>
  <si>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</si>
  <si>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</si>
  <si>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</si>
  <si>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</si>
  <si>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</si>
  <si>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</si>
  <si>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</si>
  <si>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</si>
  <si>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</si>
  <si>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</si>
  <si>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</si>
  <si>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</si>
  <si>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</si>
  <si>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</si>
  <si>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</si>
  <si>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</si>
  <si>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</si>
  <si>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</si>
  <si>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</si>
  <si>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</si>
  <si>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</si>
  <si>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</si>
  <si>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</si>
  <si>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</si>
  <si>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</si>
  <si>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</si>
  <si>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</si>
  <si>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</si>
  <si>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</si>
  <si>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</si>
  <si>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</si>
  <si>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</si>
  <si>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</si>
  <si>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</si>
  <si>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</si>
  <si>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</si>
  <si>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</si>
  <si>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</si>
  <si>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</si>
  <si>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</si>
  <si>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</si>
  <si>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</si>
  <si>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</si>
  <si>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</si>
  <si>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</si>
  <si>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</si>
  <si>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</si>
  <si>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</si>
  <si>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</si>
  <si>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</si>
  <si>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</si>
  <si>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</si>
  <si>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</si>
  <si>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</si>
  <si>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</si>
  <si>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</si>
  <si>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</si>
  <si>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</si>
  <si>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</si>
  <si>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</si>
  <si>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</si>
  <si>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</si>
  <si>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</si>
  <si>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</si>
  <si>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</si>
  <si>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</si>
  <si>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</si>
  <si>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</si>
  <si>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</si>
  <si>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</si>
  <si>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</si>
  <si>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</si>
  <si>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</si>
  <si>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</si>
  <si>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</si>
  <si>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</si>
  <si>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</si>
  <si>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</si>
  <si>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</si>
  <si>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</si>
  <si>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</si>
  <si>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</si>
  <si>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</si>
  <si>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</si>
  <si>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</si>
  <si>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</si>
  <si>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</si>
  <si>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</si>
  <si>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</si>
  <si>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</si>
  <si>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</si>
  <si>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</si>
  <si>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</si>
  <si>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</si>
  <si>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</si>
  <si>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</si>
  <si>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</si>
  <si>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</si>
  <si>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</si>
  <si>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</si>
  <si>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</si>
  <si>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</si>
  <si>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</si>
  <si>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</si>
  <si>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</si>
  <si>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</si>
  <si>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</si>
  <si>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</si>
  <si>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</si>
  <si>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</si>
  <si>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</si>
  <si>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</si>
  <si>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</si>
  <si>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</si>
  <si>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</si>
  <si>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</si>
  <si>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</si>
  <si>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</si>
  <si>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</si>
  <si>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</si>
  <si>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</si>
  <si>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</si>
  <si>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</si>
  <si>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</si>
  <si>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</si>
  <si>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</si>
  <si>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</si>
  <si>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</si>
  <si>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</si>
  <si>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</si>
  <si>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</si>
  <si>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</si>
  <si>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</si>
  <si>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</si>
  <si>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</si>
  <si>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</si>
  <si>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</si>
  <si>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</si>
  <si>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</si>
  <si>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</si>
  <si>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</si>
  <si>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</si>
  <si>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</si>
  <si>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</si>
  <si>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</si>
  <si>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</si>
  <si>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</si>
  <si>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</si>
  <si>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</si>
  <si>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</si>
  <si>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</si>
  <si>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</si>
  <si>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</si>
  <si>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</si>
  <si>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</si>
  <si>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</si>
  <si>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</si>
  <si>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</si>
  <si>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</si>
  <si>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</si>
  <si>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</si>
  <si>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</si>
  <si>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</si>
  <si>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</si>
  <si>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</si>
  <si>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</si>
  <si>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</si>
  <si>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</si>
  <si>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</si>
  <si>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</si>
  <si>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</si>
  <si>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</si>
  <si>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</si>
  <si>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</si>
  <si>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</si>
  <si>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</si>
  <si>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</si>
  <si>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</si>
  <si>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</si>
  <si>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</si>
  <si>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</si>
  <si>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</si>
  <si>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</si>
  <si>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</si>
  <si>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</si>
  <si>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</si>
  <si>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</si>
  <si>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</si>
  <si>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</si>
  <si>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</si>
  <si>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</si>
  <si>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</si>
  <si>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</si>
  <si>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</si>
  <si>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</si>
  <si>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</si>
  <si>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</si>
  <si>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</si>
  <si>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</si>
  <si>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</si>
  <si>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</si>
  <si>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</si>
  <si>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</si>
  <si>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</si>
  <si>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</si>
  <si>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</si>
  <si>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</si>
  <si>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</si>
  <si>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</si>
  <si>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</si>
  <si>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</si>
  <si>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</si>
  <si>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</si>
  <si>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</si>
  <si>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</si>
  <si>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</si>
  <si>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</si>
  <si>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</si>
  <si>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</si>
  <si>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</si>
  <si>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</si>
  <si>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</si>
  <si>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</si>
  <si>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</si>
  <si>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</si>
  <si>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</si>
  <si>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</si>
  <si>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</si>
  <si>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</si>
  <si>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</si>
  <si>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</si>
  <si>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</si>
  <si>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</si>
  <si>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</si>
  <si>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</si>
  <si>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</si>
  <si>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</si>
  <si>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</si>
  <si>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</si>
  <si>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</si>
  <si>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</si>
  <si>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</si>
  <si>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</si>
  <si>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</si>
  <si>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</si>
  <si>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</si>
  <si>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</si>
  <si>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</si>
  <si>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</si>
  <si>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</si>
  <si>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</si>
  <si>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</si>
  <si>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</si>
  <si>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</si>
  <si>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</si>
  <si>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</si>
  <si>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</si>
  <si>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</si>
  <si>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</si>
  <si>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</si>
  <si>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</si>
  <si>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</si>
  <si>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</si>
  <si>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</si>
  <si>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</si>
  <si>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</si>
  <si>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</si>
  <si>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</si>
  <si>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</si>
  <si>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</si>
  <si>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</si>
  <si>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</si>
  <si>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</si>
  <si>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</si>
  <si>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</si>
  <si>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</si>
  <si>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</si>
  <si>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</si>
  <si>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</si>
  <si>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</si>
  <si>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</si>
  <si>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</si>
  <si>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</si>
  <si>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</si>
  <si>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</si>
  <si>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</si>
  <si>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</si>
  <si>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</si>
  <si>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</si>
  <si>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</si>
  <si>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</si>
  <si>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</si>
  <si>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</si>
  <si>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</si>
  <si>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</si>
  <si>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</si>
  <si>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</si>
  <si>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</si>
  <si>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</si>
  <si>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</si>
  <si>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</si>
  <si>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</si>
  <si>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</si>
  <si>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</si>
  <si>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</si>
  <si>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</si>
  <si>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</si>
  <si>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</si>
  <si>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</si>
  <si>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</si>
  <si>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</si>
  <si>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</si>
  <si>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</si>
  <si>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</si>
  <si>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</si>
  <si>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</si>
  <si>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</si>
  <si>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</si>
  <si>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</si>
  <si>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</si>
  <si>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</si>
  <si>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</si>
  <si>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</si>
  <si>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</si>
  <si>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</si>
  <si>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</si>
  <si>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</si>
  <si>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</si>
  <si>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</si>
  <si>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</si>
  <si>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</si>
  <si>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</si>
  <si>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</si>
  <si>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</si>
  <si>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</si>
  <si>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</si>
  <si>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</si>
  <si>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</si>
  <si>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</si>
  <si>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</si>
  <si>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</si>
  <si>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</si>
  <si>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</si>
  <si>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</si>
  <si>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</si>
  <si>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</si>
  <si>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</si>
  <si>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</si>
  <si>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</si>
  <si>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</si>
  <si>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</si>
  <si>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</si>
  <si>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</si>
  <si>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</si>
  <si>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</si>
  <si>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</si>
  <si>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</si>
  <si>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</si>
  <si>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</si>
  <si>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</si>
  <si>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</si>
  <si>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</si>
  <si>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</si>
  <si>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</si>
  <si>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</si>
  <si>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</si>
  <si>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</si>
  <si>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</si>
  <si>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</si>
  <si>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</si>
  <si>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</si>
  <si>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</si>
  <si>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</si>
  <si>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</si>
  <si>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</si>
  <si>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</si>
  <si>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</si>
  <si>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</si>
  <si>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</si>
  <si>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</si>
  <si>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</si>
  <si>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</si>
  <si>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</si>
  <si>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</si>
  <si>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</si>
  <si>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</si>
  <si>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</si>
  <si>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</si>
  <si>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</si>
  <si>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</si>
  <si>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</si>
  <si>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</si>
  <si>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</si>
  <si>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</si>
  <si>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</si>
  <si>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</si>
  <si>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</si>
  <si>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</si>
  <si>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</si>
  <si>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</si>
  <si>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</si>
  <si>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</si>
  <si>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</si>
  <si>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</si>
  <si>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</si>
  <si>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</si>
  <si>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</si>
  <si>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</si>
  <si>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</si>
  <si>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</si>
  <si>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</si>
  <si>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</si>
  <si>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</si>
  <si>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</si>
  <si>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</si>
  <si>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</si>
  <si>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</si>
  <si>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</si>
  <si>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</si>
  <si>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</si>
  <si>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</si>
  <si>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</si>
  <si>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</si>
  <si>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</si>
  <si>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</si>
  <si>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</si>
  <si>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</si>
  <si>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</si>
  <si>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</si>
  <si>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</si>
  <si>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</si>
  <si>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</si>
  <si>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</si>
  <si>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</si>
  <si>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</si>
  <si>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</si>
  <si>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</si>
  <si>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</si>
  <si>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</si>
  <si>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</si>
  <si>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</si>
  <si>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</si>
  <si>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</si>
  <si>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</si>
  <si>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</si>
  <si>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</si>
  <si>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</si>
  <si>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</si>
  <si>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</si>
  <si>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</si>
  <si>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</si>
  <si>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</si>
  <si>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</si>
  <si>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</si>
  <si>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</si>
  <si>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</si>
  <si>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</si>
  <si>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</si>
  <si>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</si>
  <si>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</si>
  <si>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</si>
  <si>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</si>
  <si>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</si>
  <si>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</si>
  <si>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</si>
  <si>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</si>
  <si>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</si>
  <si>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</si>
  <si>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</si>
  <si>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</si>
  <si>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</si>
  <si>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</si>
  <si>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</si>
  <si>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</si>
  <si>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</si>
  <si>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</si>
  <si>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</si>
  <si>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</si>
  <si>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</si>
  <si>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</si>
  <si>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</si>
  <si>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</si>
  <si>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</si>
  <si>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</si>
  <si>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</si>
  <si>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</si>
  <si>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</si>
  <si>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</si>
  <si>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</si>
  <si>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</si>
  <si>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</si>
  <si>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</si>
  <si>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</si>
  <si>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</si>
  <si>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</si>
  <si>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</si>
  <si>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</si>
  <si>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</si>
  <si>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</si>
  <si>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</si>
  <si>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</si>
  <si>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</si>
  <si>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</si>
  <si>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</si>
  <si>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</si>
  <si>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</si>
  <si>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</si>
  <si>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</si>
  <si>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</si>
  <si>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</si>
  <si>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</si>
  <si>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</si>
  <si>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</si>
  <si>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</si>
  <si>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</si>
  <si>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</si>
  <si>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</si>
  <si>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</si>
  <si>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</si>
  <si>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</si>
  <si>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</si>
  <si>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</si>
  <si>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</si>
  <si>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</si>
  <si>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</si>
  <si>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</si>
  <si>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</si>
  <si>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</si>
  <si>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</si>
  <si>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</si>
  <si>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</si>
  <si>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</si>
  <si>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</si>
  <si>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</si>
  <si>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</si>
  <si>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</si>
  <si>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</si>
  <si>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</si>
  <si>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</si>
  <si>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</si>
  <si>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</si>
  <si>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</si>
  <si>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</si>
  <si>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</si>
  <si>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</si>
  <si>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</si>
  <si>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</si>
  <si>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</si>
  <si>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</si>
  <si>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</si>
  <si>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</si>
  <si>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</si>
  <si>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</si>
  <si>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</si>
  <si>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</si>
  <si>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</si>
  <si>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</si>
  <si>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</si>
  <si>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</si>
  <si>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</si>
  <si>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</si>
  <si>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</si>
  <si>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</si>
  <si>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</si>
  <si>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</si>
  <si>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</si>
  <si>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</si>
  <si>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</si>
  <si>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</si>
  <si>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</si>
  <si>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</si>
  <si>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</si>
  <si>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</si>
  <si>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</si>
  <si>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</si>
  <si>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</si>
  <si>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</si>
  <si>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</si>
  <si>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</si>
  <si>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</si>
  <si>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</si>
  <si>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</si>
  <si>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</si>
  <si>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</si>
  <si>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</si>
  <si>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</si>
  <si>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</si>
  <si>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</si>
  <si>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</si>
  <si>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</si>
  <si>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</si>
  <si>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</si>
  <si>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</si>
  <si>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</si>
  <si>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</si>
  <si>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</si>
  <si>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</si>
  <si>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</si>
  <si>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</si>
  <si>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</si>
  <si>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</si>
  <si>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</si>
  <si>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</si>
  <si>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</si>
  <si>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</si>
  <si>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</si>
  <si>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</si>
  <si>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</si>
  <si>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</si>
  <si>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</si>
  <si>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</si>
  <si>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</si>
  <si>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</si>
  <si>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</si>
  <si>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</si>
  <si>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</si>
  <si>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</si>
  <si>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</si>
  <si>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</si>
  <si>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</si>
  <si>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</si>
  <si>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</si>
  <si>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</si>
  <si>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</si>
  <si>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</si>
  <si>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</si>
  <si>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</si>
  <si>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</si>
  <si>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</si>
  <si>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</si>
  <si>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</si>
  <si>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</si>
  <si>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</si>
  <si>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</si>
  <si>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</si>
  <si>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</si>
  <si>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</si>
  <si>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</si>
  <si>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</si>
  <si>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</si>
  <si>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</si>
  <si>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</si>
  <si>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</si>
  <si>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</si>
  <si>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</si>
  <si>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</si>
  <si>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</si>
  <si>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</si>
  <si>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</si>
  <si>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</si>
  <si>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</si>
  <si>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</si>
  <si>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</si>
  <si>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</si>
  <si>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</si>
  <si>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</si>
  <si>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</si>
  <si>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</si>
  <si>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</si>
  <si>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</si>
  <si>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</si>
  <si>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</si>
  <si>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</si>
  <si>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</si>
  <si>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</si>
  <si>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</si>
  <si>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</si>
  <si>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</si>
  <si>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</si>
  <si>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</si>
  <si>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</si>
  <si>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</si>
  <si>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</si>
  <si>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</si>
  <si>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</si>
  <si>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</si>
  <si>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</si>
  <si>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</si>
  <si>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</si>
  <si>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</si>
  <si>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</si>
  <si>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</si>
  <si>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</si>
  <si>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</si>
  <si>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</si>
  <si>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</si>
  <si>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</si>
  <si>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</si>
  <si>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</si>
  <si>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</si>
  <si>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</si>
  <si>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</si>
  <si>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</si>
  <si>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</si>
  <si>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</si>
  <si>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</si>
  <si>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</si>
  <si>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</si>
  <si>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</si>
  <si>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</si>
  <si>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</si>
  <si>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</si>
  <si>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</si>
  <si>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</si>
  <si>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</si>
  <si>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</si>
  <si>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</si>
  <si>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</si>
  <si>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</si>
  <si>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</si>
  <si>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</si>
  <si>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</si>
  <si>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</si>
  <si>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</si>
  <si>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</si>
  <si>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</si>
  <si>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</si>
  <si>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</si>
  <si>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</si>
  <si>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</si>
  <si>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</si>
  <si>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</si>
  <si>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</si>
  <si>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</si>
  <si>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</si>
  <si>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</si>
  <si>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</si>
  <si>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</si>
  <si>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</si>
  <si>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</si>
  <si>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</si>
  <si>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</si>
  <si>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</si>
  <si>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</si>
  <si>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</si>
  <si>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</si>
  <si>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</si>
  <si>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</si>
  <si>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</si>
  <si>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</si>
  <si>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</si>
  <si>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</si>
  <si>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</si>
  <si>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</si>
  <si>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</si>
  <si>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</si>
  <si>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</si>
  <si>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</si>
  <si>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</si>
  <si>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</si>
  <si>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</si>
  <si>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</si>
  <si>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</si>
  <si>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</si>
  <si>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</si>
  <si>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</si>
  <si>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</si>
  <si>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</si>
  <si>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</si>
  <si>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</si>
  <si>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</si>
  <si>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</si>
  <si>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</si>
  <si>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</si>
  <si>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</si>
  <si>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</si>
  <si>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</si>
  <si>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</si>
  <si>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</si>
  <si>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</si>
  <si>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</si>
  <si>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</si>
  <si>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</si>
  <si>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</si>
  <si>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</si>
  <si>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</si>
  <si>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</si>
  <si>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</si>
  <si>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</si>
  <si>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</si>
  <si>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</si>
  <si>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</si>
  <si>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</si>
  <si>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</si>
  <si>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</si>
  <si>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</si>
  <si>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</si>
  <si>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</si>
  <si>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</si>
  <si>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</si>
  <si>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</si>
  <si>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</si>
  <si>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</si>
  <si>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</si>
  <si>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</si>
  <si>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</si>
  <si>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</si>
  <si>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</si>
  <si>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</si>
  <si>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</si>
  <si>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</si>
  <si>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</si>
  <si>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</si>
  <si>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</si>
  <si>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</si>
  <si>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</si>
  <si>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</si>
  <si>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</si>
  <si>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</si>
  <si>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</si>
  <si>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</si>
  <si>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</si>
  <si>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</si>
  <si>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</si>
  <si>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</si>
  <si>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</si>
  <si>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</si>
  <si>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</si>
  <si>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</si>
  <si>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</si>
  <si>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</si>
  <si>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</si>
  <si>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</si>
  <si>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</si>
  <si>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</si>
  <si>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</si>
  <si>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</si>
  <si>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</si>
  <si>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</si>
  <si>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</si>
  <si>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</si>
  <si>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</si>
  <si>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</si>
  <si>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</si>
  <si>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</si>
  <si>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</si>
  <si>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</si>
  <si>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</si>
  <si>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</si>
  <si>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</si>
  <si>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</si>
  <si>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</si>
  <si>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</si>
  <si>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</si>
  <si>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</si>
  <si>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</si>
  <si>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</si>
  <si>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</si>
  <si>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</si>
  <si>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</si>
  <si>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</si>
  <si>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</si>
  <si>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</si>
  <si>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</si>
  <si>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</si>
  <si>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</si>
  <si>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</si>
  <si>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</si>
  <si>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</si>
  <si>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</si>
  <si>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</si>
  <si>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</si>
  <si>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</si>
  <si>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</si>
  <si>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</si>
  <si>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</si>
  <si>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</si>
  <si>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</si>
  <si>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</si>
  <si>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</si>
  <si>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</si>
  <si>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</si>
  <si>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</si>
  <si>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</si>
  <si>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</si>
  <si>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</si>
  <si>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</si>
  <si>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</si>
  <si>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</si>
  <si>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</si>
  <si>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</si>
  <si>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</si>
  <si>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</si>
  <si>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</si>
  <si>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</si>
  <si>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</si>
  <si>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</si>
  <si>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</si>
  <si>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</si>
  <si>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</si>
  <si>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</si>
  <si>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</si>
  <si>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</si>
  <si>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</si>
  <si>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</si>
  <si>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</si>
  <si>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</si>
  <si>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</si>
  <si>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</si>
  <si>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</si>
  <si>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</si>
  <si>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</si>
  <si>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</si>
  <si>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</si>
  <si>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</si>
  <si>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</si>
  <si>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</si>
  <si>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</si>
  <si>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</si>
  <si>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</si>
  <si>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</si>
  <si>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</si>
  <si>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</si>
  <si>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</si>
  <si>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</si>
  <si>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</si>
  <si>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</si>
  <si>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</si>
  <si>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</si>
  <si>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</si>
  <si>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</si>
  <si>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</si>
  <si>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</si>
  <si>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</si>
  <si>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</si>
  <si>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</si>
  <si>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</si>
  <si>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</si>
  <si>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</si>
  <si>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</si>
  <si>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</si>
  <si>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</si>
  <si>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</si>
  <si>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</si>
  <si>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</si>
  <si>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</si>
  <si>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</si>
  <si>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</si>
  <si>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</si>
  <si>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</si>
  <si>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</si>
  <si>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</si>
  <si>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</si>
  <si>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</si>
  <si>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</si>
  <si>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</si>
  <si>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</si>
  <si>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</si>
  <si>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</si>
  <si>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</si>
  <si>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</si>
  <si>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</si>
  <si>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</si>
  <si>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</si>
  <si>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</si>
  <si>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</si>
  <si>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</si>
  <si>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</si>
  <si>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</si>
  <si>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</si>
  <si>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</si>
  <si>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</si>
  <si>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</si>
  <si>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</si>
  <si>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</si>
  <si>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</si>
  <si>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</si>
  <si>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</si>
  <si>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</si>
  <si>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</si>
  <si>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</si>
  <si>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</si>
  <si>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</si>
  <si>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</si>
  <si>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</si>
  <si>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</si>
  <si>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</si>
  <si>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</si>
  <si>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</si>
  <si>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</si>
  <si>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</si>
  <si>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</si>
  <si>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</si>
  <si>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</si>
  <si>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</si>
  <si>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</si>
  <si>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</si>
  <si>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</si>
  <si>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</si>
  <si>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</si>
  <si>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</si>
  <si>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</si>
  <si>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</si>
  <si>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</si>
  <si>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</si>
  <si>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</si>
  <si>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</si>
  <si>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</si>
  <si>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</si>
  <si>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</si>
  <si>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</si>
  <si>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</si>
  <si>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</si>
  <si>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</si>
  <si>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</si>
  <si>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</si>
  <si>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</si>
  <si>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</si>
  <si>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</si>
  <si>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</si>
  <si>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</si>
  <si>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</si>
  <si>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</si>
  <si>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</si>
  <si>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</si>
  <si>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</si>
  <si>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</si>
  <si>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</si>
  <si>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</si>
  <si>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</si>
  <si>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</si>
  <si>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</si>
  <si>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</si>
  <si>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</si>
  <si>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</si>
  <si>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</si>
  <si>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</si>
  <si>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</si>
  <si>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</si>
  <si>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</si>
  <si>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</si>
  <si>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</si>
  <si>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</si>
  <si>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</si>
  <si>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</si>
  <si>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</si>
  <si>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</si>
  <si>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</si>
  <si>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</si>
  <si>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</si>
  <si>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</si>
  <si>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</si>
  <si>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</si>
  <si>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</si>
  <si>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</si>
  <si>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</si>
  <si>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</si>
  <si>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</si>
  <si>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</si>
  <si>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</si>
  <si>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</si>
  <si>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</si>
  <si>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</si>
  <si>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</si>
  <si>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</si>
  <si>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</si>
  <si>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</si>
  <si>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</si>
  <si>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</si>
  <si>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</si>
  <si>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</si>
  <si>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</si>
  <si>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</si>
  <si>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</si>
  <si>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</si>
  <si>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</si>
  <si>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</si>
  <si>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</si>
  <si>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</si>
  <si>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</si>
  <si>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</si>
  <si>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</si>
  <si>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</si>
  <si>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</si>
  <si>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</si>
  <si>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</si>
  <si>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</si>
  <si>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</si>
  <si>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</si>
  <si>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</si>
  <si>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</si>
  <si>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</si>
  <si>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</si>
  <si>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</si>
  <si>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</si>
  <si>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</si>
  <si>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</si>
  <si>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</si>
  <si>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</si>
  <si>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</si>
  <si>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</si>
  <si>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</si>
  <si>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</si>
  <si>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</si>
  <si>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</si>
  <si>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</si>
  <si>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</si>
  <si>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</si>
  <si>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</si>
  <si>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</si>
  <si>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</si>
  <si>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</si>
  <si>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</si>
  <si>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</si>
  <si>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</si>
  <si>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</si>
  <si>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</si>
  <si>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</si>
  <si>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</si>
  <si>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</si>
  <si>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</si>
  <si>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</si>
  <si>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</si>
  <si>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</si>
  <si>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</si>
  <si>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</si>
  <si>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</si>
  <si>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</si>
  <si>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</si>
  <si>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</si>
  <si>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</si>
  <si>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</si>
  <si>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</si>
  <si>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</si>
  <si>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</si>
  <si>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</si>
  <si>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</si>
  <si>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</si>
  <si>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</si>
  <si>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</si>
  <si>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</si>
  <si>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</si>
  <si>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</si>
  <si>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</si>
  <si>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</si>
  <si>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</si>
  <si>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</si>
  <si>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</si>
  <si>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</si>
  <si>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</si>
  <si>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</si>
  <si>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</si>
  <si>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</si>
  <si>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</si>
  <si>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</si>
  <si>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</si>
  <si>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</si>
  <si>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</si>
  <si>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</si>
  <si>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</si>
  <si>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</si>
  <si>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</si>
  <si>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</si>
  <si>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</si>
  <si>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</si>
  <si>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</si>
  <si>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</si>
  <si>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</si>
  <si>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</si>
  <si>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</si>
  <si>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</si>
  <si>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</si>
  <si>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</si>
  <si>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</si>
  <si>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</si>
  <si>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</si>
  <si>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</si>
  <si>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</si>
  <si>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</si>
  <si>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</si>
  <si>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</si>
  <si>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</si>
  <si>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</si>
  <si>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</si>
  <si>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</si>
  <si>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</si>
  <si>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</si>
  <si>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</si>
  <si>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</si>
  <si>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</si>
  <si>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</si>
  <si>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</si>
  <si>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</si>
  <si>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</si>
  <si>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</si>
  <si>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</si>
  <si>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</si>
  <si>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</si>
  <si>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</si>
  <si>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</si>
  <si>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</si>
  <si>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</si>
  <si>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</si>
  <si>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</si>
  <si>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</si>
  <si>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</si>
  <si>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</si>
  <si>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</si>
  <si>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</si>
  <si>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</si>
  <si>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</si>
  <si>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</si>
  <si>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</si>
  <si>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</si>
  <si>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</si>
  <si>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</si>
  <si>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</si>
  <si>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</si>
  <si>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</si>
  <si>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</si>
  <si>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</si>
  <si>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</si>
  <si>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</si>
  <si>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</si>
  <si>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</si>
  <si>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</si>
  <si>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</si>
  <si>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</si>
  <si>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</si>
  <si>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</si>
  <si>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</si>
  <si>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</si>
  <si>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</si>
  <si>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</si>
  <si>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</si>
  <si>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</si>
  <si>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</si>
  <si>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</si>
  <si>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</si>
  <si>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</si>
  <si>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</si>
  <si>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</si>
  <si>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</si>
  <si>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</si>
  <si>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</si>
  <si>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</si>
  <si>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</si>
  <si>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</si>
  <si>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</si>
  <si>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</si>
  <si>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</si>
  <si>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</si>
  <si>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</si>
  <si>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</si>
  <si>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</si>
  <si>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</si>
  <si>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</si>
  <si>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</si>
  <si>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</si>
  <si>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</si>
  <si>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</si>
  <si>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</si>
  <si>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</si>
  <si>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</si>
  <si>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</si>
  <si>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</si>
  <si>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</si>
  <si>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</si>
  <si>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</si>
  <si>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</si>
  <si>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</si>
  <si>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</si>
  <si>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</si>
  <si>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</si>
  <si>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</si>
  <si>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</si>
  <si>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</si>
  <si>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</si>
  <si>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</si>
  <si>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</si>
  <si>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</si>
  <si>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</si>
  <si>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</si>
  <si>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</si>
  <si>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</si>
  <si>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</si>
  <si>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</si>
  <si>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</si>
  <si>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</si>
  <si>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</si>
  <si>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</si>
  <si>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</si>
  <si>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</si>
  <si>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</si>
  <si>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</si>
  <si>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</si>
  <si>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</si>
  <si>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</si>
  <si>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</si>
  <si>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</si>
  <si>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</si>
  <si>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</si>
  <si>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</si>
  <si>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</si>
  <si>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</si>
  <si>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</si>
  <si>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</si>
  <si>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</si>
  <si>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</si>
  <si>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</si>
  <si>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</si>
  <si>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</si>
  <si>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</si>
  <si>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</si>
  <si>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</si>
  <si>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</si>
  <si>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</si>
  <si>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</si>
  <si>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</si>
  <si>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</si>
  <si>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</si>
  <si>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</si>
  <si>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</si>
  <si>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</si>
  <si>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</si>
  <si>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</si>
  <si>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</si>
  <si>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</si>
  <si>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</si>
  <si>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</si>
  <si>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</si>
  <si>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</si>
  <si>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</si>
  <si>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</si>
  <si>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</si>
  <si>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</si>
  <si>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</si>
  <si>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</si>
  <si>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</si>
  <si>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</si>
  <si>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</si>
  <si>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</si>
  <si>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</si>
  <si>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</si>
  <si>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</si>
  <si>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</si>
  <si>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</si>
  <si>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</si>
  <si>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</si>
  <si>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</si>
  <si>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</si>
  <si>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</si>
  <si>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</si>
  <si>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</si>
  <si>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</si>
  <si>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</si>
  <si>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</si>
  <si>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</si>
  <si>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</si>
  <si>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</si>
  <si>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</si>
  <si>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</si>
  <si>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</si>
  <si>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</si>
  <si>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</si>
  <si>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</si>
  <si>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</si>
  <si>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</si>
  <si>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</si>
  <si>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</si>
  <si>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</si>
  <si>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</si>
  <si>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</si>
  <si>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</si>
  <si>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</si>
  <si>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</si>
  <si>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</si>
  <si>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</si>
  <si>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</si>
  <si>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</si>
  <si>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</si>
  <si>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</si>
  <si>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</si>
  <si>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</si>
  <si>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</si>
  <si>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</si>
  <si>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</si>
  <si>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</si>
  <si>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</si>
  <si>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</si>
  <si>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</si>
  <si>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</si>
  <si>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</si>
  <si>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</si>
  <si>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</si>
  <si>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</si>
  <si>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</si>
  <si>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</si>
  <si>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</si>
  <si>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</si>
  <si>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</si>
  <si>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</si>
  <si>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</si>
  <si>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</si>
  <si>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</si>
  <si>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</si>
  <si>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</si>
  <si>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</si>
  <si>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</si>
  <si>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</si>
  <si>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</si>
  <si>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</si>
  <si>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</si>
  <si>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</si>
  <si>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</si>
  <si>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</si>
  <si>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</si>
  <si>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</si>
  <si>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</si>
  <si>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</si>
  <si>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</si>
  <si>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</si>
  <si>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</si>
  <si>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</si>
  <si>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</si>
  <si>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</si>
  <si>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</si>
  <si>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</si>
  <si>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</si>
  <si>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</si>
  <si>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</si>
  <si>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</si>
  <si>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</si>
  <si>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</si>
  <si>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</si>
  <si>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</si>
  <si>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</si>
  <si>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</si>
  <si>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</si>
  <si>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</si>
  <si>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</si>
  <si>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</si>
  <si>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</si>
  <si>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</si>
  <si>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</si>
  <si>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</si>
  <si>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</si>
  <si>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</si>
  <si>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</si>
  <si>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</si>
  <si>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</si>
  <si>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</si>
  <si>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</si>
  <si>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</si>
  <si>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</si>
  <si>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</si>
  <si>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</si>
  <si>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</si>
  <si>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</si>
  <si>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</si>
  <si>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</si>
  <si>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</si>
  <si>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</si>
  <si>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</si>
  <si>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</si>
  <si>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</si>
  <si>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</si>
  <si>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</si>
  <si>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</si>
  <si>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</si>
  <si>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</si>
  <si>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</si>
  <si>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</si>
  <si>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</si>
  <si>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</si>
  <si>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</si>
  <si>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</si>
  <si>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</si>
  <si>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</si>
  <si>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</si>
  <si>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</si>
  <si>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</si>
  <si>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</si>
  <si>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</si>
  <si>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</si>
  <si>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</si>
  <si>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</si>
  <si>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</si>
  <si>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</si>
  <si>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</si>
  <si>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</si>
  <si>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</si>
  <si>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</si>
  <si>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</si>
  <si>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</si>
  <si>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</si>
  <si>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</si>
  <si>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</si>
  <si>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</si>
  <si>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</si>
  <si>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</si>
  <si>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</si>
  <si>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</si>
  <si>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</si>
  <si>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</si>
  <si>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</si>
  <si>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</si>
  <si>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</si>
  <si>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</si>
  <si>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</si>
  <si>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</si>
  <si>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</si>
  <si>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</si>
  <si>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</si>
  <si>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</si>
  <si>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</si>
  <si>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</si>
  <si>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</si>
  <si>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</si>
  <si>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</si>
  <si>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</si>
  <si>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</si>
  <si>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</si>
  <si>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</si>
  <si>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</si>
  <si>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</si>
  <si>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</si>
  <si>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</si>
  <si>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</si>
  <si>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</si>
  <si>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</si>
  <si>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</si>
  <si>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</si>
  <si>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</si>
  <si>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</si>
  <si>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</si>
  <si>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</si>
  <si>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</si>
  <si>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</si>
  <si>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</si>
  <si>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</si>
  <si>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</si>
  <si>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</si>
  <si>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</si>
  <si>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</si>
  <si>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</si>
  <si>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</si>
  <si>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</si>
  <si>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</si>
  <si>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</si>
  <si>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</si>
  <si>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</si>
  <si>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</si>
  <si>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</si>
  <si>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</si>
  <si>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</si>
  <si>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</si>
  <si>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</si>
  <si>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</si>
  <si>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</si>
  <si>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</si>
  <si>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</si>
  <si>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</si>
  <si>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</si>
  <si>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</si>
  <si>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</si>
  <si>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</si>
  <si>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</si>
  <si>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</si>
  <si>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</si>
  <si>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</si>
  <si>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</si>
  <si>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</si>
  <si>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</si>
  <si>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</si>
  <si>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</si>
  <si>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</si>
  <si>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</si>
  <si>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</si>
  <si>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</si>
  <si>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</si>
  <si>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</si>
  <si>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</si>
  <si>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</si>
  <si>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</si>
  <si>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</si>
  <si>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</si>
  <si>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</si>
  <si>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</si>
  <si>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</si>
  <si>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</si>
  <si>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</si>
  <si>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</si>
  <si>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</si>
  <si>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</si>
  <si>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</si>
  <si>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</si>
  <si>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</si>
  <si>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</si>
  <si>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</si>
  <si>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</si>
  <si>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</si>
  <si>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</si>
  <si>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</si>
  <si>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</si>
  <si>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</si>
  <si>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</si>
  <si>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</si>
  <si>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</si>
  <si>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</si>
  <si>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</si>
  <si>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</si>
  <si>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</si>
  <si>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</si>
  <si>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</si>
  <si>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</si>
  <si>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</si>
  <si>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</si>
  <si>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</si>
  <si>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</si>
  <si>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</si>
  <si>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</si>
  <si>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</si>
  <si>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</si>
  <si>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</si>
  <si>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</si>
  <si>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</si>
  <si>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</si>
  <si>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</si>
  <si>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</si>
  <si>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</si>
  <si>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</si>
  <si>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</si>
  <si>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</si>
  <si>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</si>
  <si>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</si>
  <si>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</si>
  <si>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</si>
  <si>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</si>
  <si>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</si>
  <si>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</si>
  <si>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</si>
  <si>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</si>
  <si>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</si>
  <si>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</si>
  <si>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</si>
  <si>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</si>
  <si>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</si>
  <si>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</si>
  <si>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</si>
  <si>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</si>
  <si>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</si>
  <si>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</si>
  <si>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</si>
  <si>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</si>
  <si>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</si>
  <si>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</si>
  <si>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</si>
  <si>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</si>
  <si>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</si>
  <si>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</si>
  <si>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</si>
  <si>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</si>
  <si>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</si>
  <si>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</si>
  <si>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</si>
  <si>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</si>
  <si>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</si>
  <si>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</si>
  <si>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</si>
  <si>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</si>
  <si>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</si>
  <si>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</si>
  <si>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</si>
  <si>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</si>
  <si>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</si>
  <si>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</si>
  <si>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</si>
  <si>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</si>
  <si>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</si>
  <si>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</si>
  <si>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</si>
  <si>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</si>
  <si>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</si>
  <si>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</si>
  <si>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</si>
  <si>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</si>
  <si>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</si>
  <si>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</si>
  <si>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</si>
  <si>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</si>
  <si>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</si>
  <si>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</si>
  <si>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</si>
  <si>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</si>
  <si>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</si>
  <si>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</si>
  <si>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</si>
  <si>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</si>
  <si>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</si>
  <si>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</si>
  <si>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</si>
  <si>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</si>
  <si>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</si>
  <si>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</si>
  <si>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</si>
  <si>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</si>
  <si>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</si>
  <si>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</si>
  <si>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</si>
  <si>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</si>
  <si>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</si>
  <si>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</si>
  <si>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</si>
  <si>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</si>
  <si>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</si>
  <si>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</si>
  <si>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</si>
  <si>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</si>
  <si>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</si>
  <si>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</si>
  <si>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</si>
  <si>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</si>
  <si>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</si>
  <si>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</si>
  <si>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</si>
  <si>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</si>
  <si>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</si>
  <si>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</si>
  <si>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</si>
  <si>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</si>
  <si>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</si>
  <si>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</si>
  <si>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</si>
  <si>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</si>
  <si>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</si>
  <si>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</si>
  <si>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</si>
  <si>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</si>
  <si>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</si>
  <si>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</si>
  <si>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</si>
  <si>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</si>
  <si>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</si>
  <si>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</si>
  <si>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</si>
  <si>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</si>
  <si>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</si>
  <si>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</si>
  <si>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</si>
  <si>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</si>
  <si>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</si>
  <si>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</si>
  <si>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</si>
  <si>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</si>
  <si>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</si>
  <si>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</si>
  <si>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</si>
  <si>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</si>
  <si>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</si>
  <si>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</si>
  <si>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</si>
  <si>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</si>
  <si>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</si>
  <si>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</si>
  <si>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</si>
  <si>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</si>
  <si>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</si>
  <si>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</si>
  <si>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</si>
  <si>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</si>
  <si>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</si>
  <si>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</si>
  <si>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</si>
  <si>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</si>
  <si>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</si>
  <si>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</si>
  <si>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</si>
  <si>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</si>
  <si>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</si>
  <si>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</si>
  <si>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</si>
  <si>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</si>
  <si>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</si>
  <si>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</si>
  <si>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</si>
  <si>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</si>
  <si>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</si>
  <si>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</si>
  <si>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</si>
  <si>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</si>
  <si>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</si>
  <si>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</si>
  <si>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</si>
  <si>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</si>
  <si>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</si>
  <si>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</si>
  <si>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</si>
  <si>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</si>
  <si>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</si>
  <si>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</si>
  <si>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</si>
  <si>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</si>
  <si>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</si>
  <si>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</si>
  <si>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</si>
  <si>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</si>
  <si>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</si>
  <si>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</si>
  <si>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</si>
  <si>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</si>
  <si>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</si>
  <si>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</si>
  <si>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</si>
  <si>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</si>
  <si>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</si>
  <si>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</si>
  <si>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</si>
  <si>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</si>
  <si>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</si>
  <si>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</si>
  <si>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</si>
  <si>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</si>
  <si>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</si>
  <si>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</si>
  <si>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</si>
  <si>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</si>
  <si>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</si>
  <si>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</si>
  <si>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</si>
  <si>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</si>
  <si>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</si>
  <si>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</si>
  <si>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</si>
  <si>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</si>
  <si>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</si>
  <si>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</si>
  <si>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</si>
  <si>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</si>
  <si>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</si>
  <si>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</si>
  <si>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</si>
  <si>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</si>
  <si>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</si>
  <si>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</si>
  <si>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</si>
  <si>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</si>
  <si>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</si>
  <si>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</si>
  <si>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</si>
  <si>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</si>
  <si>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</si>
  <si>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</si>
  <si>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</si>
  <si>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</si>
  <si>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</si>
  <si>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</si>
  <si>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</si>
  <si>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</si>
  <si>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</si>
  <si>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</si>
  <si>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</si>
  <si>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</si>
  <si>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</si>
  <si>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</si>
  <si>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</si>
  <si>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</si>
  <si>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</si>
  <si>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</si>
  <si>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</si>
  <si>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</si>
  <si>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</si>
  <si>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</si>
  <si>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</si>
  <si>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</si>
  <si>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</si>
  <si>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</si>
  <si>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</si>
  <si>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</si>
  <si>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</si>
  <si>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</si>
  <si>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</si>
  <si>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</si>
  <si>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</si>
  <si>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</si>
  <si>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</si>
  <si>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</si>
  <si>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</si>
  <si>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</si>
  <si>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</si>
  <si>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</si>
  <si>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</si>
  <si>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</si>
  <si>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</si>
  <si>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</si>
  <si>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</si>
  <si>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</si>
  <si>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</si>
  <si>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</si>
  <si>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</si>
  <si>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</si>
  <si>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</si>
  <si>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</si>
  <si>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</si>
  <si>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</si>
  <si>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</si>
  <si>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</si>
  <si>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</si>
  <si>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</si>
  <si>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</si>
  <si>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</si>
  <si>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</si>
  <si>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</si>
  <si>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</si>
  <si>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</si>
  <si>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</si>
  <si>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</si>
  <si>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</si>
  <si>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</si>
  <si>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</si>
  <si>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</si>
  <si>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</si>
  <si>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</si>
  <si>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</si>
  <si>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</si>
  <si>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</si>
  <si>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</si>
  <si>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</si>
  <si>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</si>
  <si>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</si>
  <si>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</si>
  <si>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</si>
  <si>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</si>
  <si>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</si>
  <si>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</si>
  <si>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</si>
  <si>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</si>
  <si>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</si>
  <si>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</si>
  <si>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</si>
  <si>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</si>
  <si>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</si>
  <si>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</si>
  <si>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</si>
  <si>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</si>
  <si>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</si>
  <si>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</si>
  <si>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</si>
  <si>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</si>
  <si>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</si>
  <si>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</si>
  <si>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</si>
  <si>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</si>
  <si>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</si>
  <si>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</si>
  <si>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</si>
  <si>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</si>
  <si>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</si>
  <si>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</si>
  <si>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</si>
  <si>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</si>
  <si>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</si>
  <si>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</si>
  <si>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</si>
  <si>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</si>
  <si>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</si>
  <si>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</si>
  <si>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</si>
  <si>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</si>
  <si>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</si>
  <si>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</si>
  <si>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</si>
  <si>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</si>
  <si>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</si>
  <si>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</si>
  <si>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</si>
  <si>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</si>
  <si>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</si>
  <si>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</si>
  <si>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</si>
  <si>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</si>
  <si>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</si>
  <si>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</si>
  <si>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</si>
  <si>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</si>
  <si>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</si>
  <si>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</si>
  <si>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</si>
  <si>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</si>
  <si>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</si>
  <si>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</si>
  <si>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</si>
  <si>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</si>
  <si>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</si>
  <si>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</si>
  <si>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</si>
  <si>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</si>
  <si>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</si>
  <si>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</si>
  <si>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</si>
  <si>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</si>
  <si>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</si>
  <si>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</si>
  <si>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</si>
  <si>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</si>
  <si>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</si>
  <si>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</si>
  <si>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</si>
  <si>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</si>
  <si>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</si>
  <si>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</si>
  <si>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</si>
  <si>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</si>
  <si>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</si>
  <si>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</si>
  <si>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</si>
  <si>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</si>
  <si>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</si>
  <si>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</si>
  <si>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</si>
  <si>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</si>
  <si>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</si>
  <si>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</si>
  <si>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</si>
  <si>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</si>
  <si>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</si>
  <si>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</si>
  <si>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</si>
  <si>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</si>
  <si>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</si>
  <si>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</si>
  <si>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</si>
  <si>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</si>
  <si>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</si>
  <si>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</si>
  <si>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</si>
  <si>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</si>
  <si>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</si>
  <si>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</si>
  <si>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</si>
  <si>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</si>
  <si>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</si>
  <si>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</si>
  <si>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</si>
  <si>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</si>
  <si>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</si>
  <si>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</si>
  <si>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</si>
  <si>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</si>
  <si>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</si>
  <si>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</si>
  <si>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</si>
  <si>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</si>
  <si>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</si>
  <si>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</si>
  <si>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</si>
  <si>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</si>
  <si>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</si>
  <si>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</si>
  <si>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</si>
  <si>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</si>
  <si>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</si>
  <si>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</si>
  <si>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</si>
  <si>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</si>
  <si>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</si>
  <si>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</si>
  <si>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</si>
  <si>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</si>
  <si>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</si>
  <si>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</si>
  <si>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</si>
  <si>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</si>
  <si>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</si>
  <si>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</si>
  <si>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</si>
  <si>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</si>
  <si>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</si>
  <si>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</si>
  <si>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</si>
  <si>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</si>
  <si>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</si>
  <si>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</si>
  <si>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</si>
  <si>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</si>
  <si>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</si>
  <si>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</si>
  <si>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</si>
  <si>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</si>
  <si>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</si>
  <si>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</si>
  <si>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</si>
  <si>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</si>
  <si>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</si>
  <si>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</si>
  <si>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</si>
  <si>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</si>
  <si>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</si>
  <si>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</si>
  <si>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</si>
  <si>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</si>
  <si>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</si>
  <si>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</si>
  <si>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</si>
  <si>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</si>
  <si>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</si>
  <si>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</si>
  <si>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</si>
  <si>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</si>
  <si>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</si>
  <si>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</si>
  <si>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</si>
  <si>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</si>
  <si>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</si>
  <si>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</si>
  <si>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</si>
  <si>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</si>
  <si>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</si>
  <si>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</si>
  <si>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</si>
  <si>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</si>
  <si>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</si>
  <si>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</si>
  <si>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</si>
  <si>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</si>
  <si>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</si>
  <si>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</si>
  <si>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</si>
  <si>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</si>
  <si>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</si>
  <si>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</si>
  <si>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</si>
  <si>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</si>
  <si>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</si>
  <si>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</si>
  <si>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</si>
  <si>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</si>
  <si>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</si>
  <si>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</si>
  <si>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</si>
  <si>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</si>
  <si>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</si>
  <si>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</si>
  <si>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</si>
  <si>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</si>
  <si>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</si>
  <si>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</si>
  <si>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</si>
  <si>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</si>
  <si>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</si>
  <si>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</si>
  <si>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</si>
  <si>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</si>
  <si>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</si>
  <si>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</si>
  <si>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</si>
  <si>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</si>
  <si>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</si>
  <si>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</si>
  <si>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</si>
  <si>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</si>
  <si>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</si>
  <si>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</si>
  <si>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</si>
  <si>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</si>
  <si>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</si>
  <si>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</si>
  <si>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</si>
  <si>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</si>
  <si>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</si>
  <si>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</si>
  <si>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</si>
  <si>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</si>
  <si>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</si>
  <si>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</si>
  <si>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</si>
  <si>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</si>
  <si>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</si>
  <si>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</si>
  <si>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</si>
  <si>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</si>
  <si>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</si>
  <si>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</si>
  <si>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</si>
  <si>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</si>
  <si>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</si>
  <si>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</si>
  <si>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</si>
  <si>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</si>
  <si>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</si>
  <si>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</si>
  <si>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</si>
  <si>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</si>
  <si>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</si>
  <si>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</si>
  <si>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</si>
  <si>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</si>
  <si>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</si>
  <si>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</si>
  <si>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</si>
  <si>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</si>
  <si>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</si>
  <si>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</si>
  <si>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</si>
  <si>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</si>
  <si>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</si>
  <si>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</si>
  <si>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</si>
  <si>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</si>
  <si>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</si>
  <si>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</si>
  <si>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</si>
  <si>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</si>
  <si>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</si>
  <si>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</si>
  <si>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</si>
  <si>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</si>
  <si>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</si>
  <si>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</si>
  <si>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</si>
  <si>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</si>
  <si>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</si>
  <si>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</si>
  <si>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</si>
  <si>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</si>
  <si>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</si>
  <si>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</si>
  <si>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</si>
  <si>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</si>
  <si>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</si>
  <si>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</si>
  <si>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</si>
  <si>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</si>
  <si>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</si>
  <si>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</si>
  <si>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</si>
  <si>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</si>
  <si>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</si>
  <si>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</si>
  <si>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</si>
  <si>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</si>
  <si>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</si>
  <si>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</si>
  <si>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</si>
  <si>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</si>
  <si>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</si>
  <si>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</si>
  <si>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</si>
  <si>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</si>
  <si>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</si>
  <si>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</si>
  <si>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</si>
  <si>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</si>
  <si>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</si>
  <si>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</si>
  <si>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</si>
  <si>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</si>
  <si>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</si>
  <si>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</si>
  <si>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</si>
  <si>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</si>
  <si>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</si>
  <si>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</si>
  <si>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</si>
  <si>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</si>
  <si>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</si>
  <si>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</si>
  <si>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</si>
  <si>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</si>
  <si>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</si>
  <si>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</si>
  <si>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</si>
  <si>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</si>
  <si>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</si>
  <si>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</si>
  <si>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</si>
  <si>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</si>
  <si>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</si>
  <si>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</si>
  <si>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</si>
  <si>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</si>
  <si>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</si>
  <si>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</si>
  <si>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</si>
  <si>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</si>
  <si>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</si>
  <si>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</si>
  <si>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</si>
  <si>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</si>
  <si>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</si>
  <si>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</si>
  <si>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</si>
  <si>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</si>
  <si>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</si>
  <si>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</si>
  <si>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</si>
  <si>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</si>
  <si>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</si>
  <si>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</si>
  <si>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</si>
  <si>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</si>
  <si>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</si>
  <si>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</si>
  <si>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</si>
  <si>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</si>
  <si>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</si>
  <si>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</si>
  <si>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</si>
  <si>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</si>
  <si>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</si>
  <si>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</si>
  <si>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</si>
  <si>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</si>
  <si>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</si>
  <si>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</si>
  <si>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</si>
  <si>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</si>
  <si>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</si>
  <si>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</si>
  <si>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</si>
  <si>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</si>
  <si>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</si>
  <si>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</si>
  <si>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</si>
  <si>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</si>
  <si>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</si>
  <si>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</si>
  <si>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</si>
  <si>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</si>
  <si>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</si>
  <si>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</si>
  <si>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</si>
  <si>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</si>
  <si>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</si>
  <si>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</si>
  <si>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</si>
  <si>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</si>
  <si>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</si>
  <si>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</si>
  <si>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</si>
  <si>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</si>
  <si>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</si>
  <si>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</si>
  <si>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</si>
  <si>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</si>
  <si>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</si>
  <si>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</si>
  <si>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</si>
  <si>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</si>
  <si>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</si>
  <si>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</si>
  <si>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</si>
  <si>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</si>
  <si>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</si>
  <si>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</si>
  <si>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</si>
  <si>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</si>
  <si>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</si>
  <si>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</si>
  <si>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</si>
  <si>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</si>
  <si>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</si>
  <si>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</si>
  <si>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</si>
  <si>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</si>
  <si>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</si>
  <si>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</si>
  <si>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</si>
  <si>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</si>
  <si>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</si>
  <si>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</si>
  <si>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</si>
  <si>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</si>
  <si>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</si>
  <si>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</si>
  <si>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</si>
  <si>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</si>
  <si>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</si>
  <si>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</si>
  <si>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</si>
  <si>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</si>
  <si>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</si>
  <si>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</si>
  <si>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</si>
  <si>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</si>
  <si>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</si>
  <si>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</si>
  <si>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</si>
  <si>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</si>
  <si>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</si>
  <si>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</si>
  <si>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</si>
  <si>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</si>
  <si>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</si>
  <si>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</si>
  <si>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</si>
  <si>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</si>
  <si>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</si>
  <si>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</si>
  <si>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</si>
  <si>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</si>
  <si>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</si>
  <si>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</si>
  <si>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</si>
  <si>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</si>
  <si>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</si>
  <si>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</si>
  <si>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</si>
  <si>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</si>
  <si>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</si>
  <si>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</si>
  <si>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</si>
  <si>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</si>
  <si>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</si>
  <si>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</si>
  <si>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</si>
  <si>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</si>
  <si>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</si>
  <si>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</si>
  <si>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</si>
  <si>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</si>
  <si>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</si>
  <si>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</si>
  <si>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</si>
  <si>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</si>
  <si>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</si>
  <si>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</si>
  <si>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</si>
  <si>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</si>
  <si>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</si>
  <si>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</si>
  <si>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</si>
  <si>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</si>
  <si>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</si>
  <si>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</si>
  <si>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</si>
  <si>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</si>
  <si>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</si>
  <si>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</si>
  <si>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</si>
  <si>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</si>
  <si>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</si>
  <si>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</si>
  <si>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</si>
  <si>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</si>
  <si>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</si>
  <si>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</si>
  <si>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</si>
  <si>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</si>
  <si>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</si>
  <si>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</si>
  <si>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</si>
  <si>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</si>
  <si>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</si>
  <si>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</si>
  <si>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</si>
  <si>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</si>
  <si>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</si>
  <si>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</si>
  <si>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</si>
  <si>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</si>
  <si>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</si>
  <si>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</si>
  <si>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</si>
  <si>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</si>
  <si>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</si>
  <si>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</si>
  <si>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</si>
  <si>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</si>
  <si>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</si>
  <si>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</si>
  <si>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</si>
  <si>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</si>
  <si>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</si>
  <si>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</si>
  <si>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</si>
  <si>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</si>
  <si>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</si>
  <si>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</si>
  <si>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</si>
  <si>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</si>
  <si>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</si>
  <si>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</si>
  <si>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</si>
  <si>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</si>
  <si>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</si>
  <si>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</si>
  <si>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</si>
  <si>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</si>
  <si>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</si>
  <si>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</si>
  <si>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</si>
  <si>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</si>
  <si>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</si>
  <si>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</si>
  <si>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</si>
  <si>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</si>
  <si>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</si>
  <si>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</si>
  <si>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</si>
  <si>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</si>
  <si>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</si>
  <si>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</si>
  <si>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</si>
  <si>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</si>
  <si>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</si>
  <si>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</si>
  <si>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</si>
  <si>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</si>
  <si>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</si>
  <si>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</si>
  <si>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</si>
  <si>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</si>
  <si>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</si>
  <si>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</si>
  <si>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</si>
  <si>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</si>
  <si>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</si>
  <si>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</si>
  <si>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</si>
  <si>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</si>
  <si>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</si>
  <si>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</si>
  <si>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</si>
  <si>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</si>
  <si>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</si>
  <si>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</si>
  <si>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</si>
  <si>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</si>
  <si>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</si>
  <si>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</si>
  <si>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</si>
  <si>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</si>
  <si>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</si>
  <si>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</si>
  <si>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</si>
  <si>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</si>
  <si>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</si>
  <si>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</si>
  <si>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</si>
  <si>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</si>
  <si>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</si>
  <si>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</si>
  <si>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</si>
  <si>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</si>
  <si>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</si>
  <si>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</si>
  <si>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</si>
  <si>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</si>
  <si>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</si>
  <si>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</si>
  <si>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</si>
  <si>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</si>
  <si>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</si>
  <si>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</si>
  <si>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</si>
  <si>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</si>
  <si>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</si>
  <si>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</si>
  <si>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</si>
  <si>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</si>
  <si>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</si>
  <si>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</si>
  <si>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</si>
  <si>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</si>
  <si>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</si>
  <si>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</si>
  <si>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</si>
  <si>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</si>
  <si>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</si>
  <si>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</si>
  <si>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</si>
  <si>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</si>
  <si>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</si>
  <si>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</si>
  <si>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</si>
  <si>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</si>
  <si>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</si>
  <si>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</si>
  <si>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</si>
  <si>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</si>
  <si>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</si>
  <si>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</si>
  <si>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</si>
  <si>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</si>
  <si>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</si>
  <si>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</si>
  <si>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</si>
  <si>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</si>
  <si>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</si>
  <si>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</si>
  <si>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</si>
  <si>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</si>
  <si>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</si>
  <si>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</si>
  <si>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</si>
  <si>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</si>
  <si>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</si>
  <si>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</si>
  <si>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</si>
  <si>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</si>
  <si>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</si>
  <si>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</si>
  <si>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</si>
  <si>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</si>
  <si>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</si>
  <si>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</si>
  <si>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</si>
  <si>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</si>
  <si>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</si>
  <si>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</si>
  <si>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</si>
  <si>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</si>
  <si>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</si>
  <si>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</si>
  <si>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</si>
  <si>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</si>
  <si>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</si>
  <si>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</si>
  <si>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</si>
  <si>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</si>
  <si>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</si>
  <si>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</si>
  <si>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</si>
  <si>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</si>
  <si>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</si>
  <si>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</si>
  <si>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</si>
  <si>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</si>
  <si>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</si>
  <si>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</si>
  <si>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</si>
  <si>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</si>
  <si>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</si>
  <si>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</si>
  <si>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</si>
  <si>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</si>
  <si>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</si>
  <si>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</si>
  <si>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</si>
  <si>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</si>
  <si>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</si>
  <si>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</si>
  <si>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</si>
  <si>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</si>
  <si>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</si>
  <si>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</si>
  <si>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</si>
  <si>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</si>
  <si>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</si>
  <si>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</si>
  <si>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</si>
  <si>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</si>
  <si>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</si>
  <si>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</si>
  <si>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</si>
  <si>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</si>
  <si>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</si>
  <si>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</si>
  <si>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</si>
  <si>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</si>
  <si>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</si>
  <si>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</si>
  <si>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</si>
  <si>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</si>
  <si>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</si>
  <si>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</si>
  <si>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</si>
  <si>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</si>
  <si>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</si>
  <si>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</si>
  <si>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</si>
  <si>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</si>
  <si>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</si>
  <si>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</si>
  <si>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</si>
  <si>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</si>
  <si>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</si>
  <si>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</si>
  <si>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</si>
  <si>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</si>
  <si>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</si>
  <si>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</si>
  <si>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</si>
  <si>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</si>
  <si>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</si>
  <si>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</si>
  <si>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</si>
  <si>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</si>
  <si>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</si>
  <si>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</si>
  <si>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</si>
  <si>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</si>
  <si>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</si>
  <si>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</si>
  <si>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</si>
  <si>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</si>
  <si>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</si>
  <si>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</si>
  <si>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</si>
  <si>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</si>
  <si>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</si>
  <si>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</si>
  <si>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</si>
  <si>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</si>
  <si>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</si>
  <si>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</si>
  <si>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</si>
  <si>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</si>
  <si>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</si>
  <si>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</si>
  <si>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</si>
  <si>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</si>
  <si>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</si>
  <si>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</si>
  <si>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</si>
  <si>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</si>
  <si>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</si>
  <si>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</si>
  <si>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</si>
  <si>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</si>
  <si>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</si>
  <si>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</si>
  <si>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</si>
  <si>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</si>
  <si>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</si>
  <si>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</si>
  <si>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</si>
  <si>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</si>
  <si>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</si>
  <si>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</si>
  <si>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</si>
  <si>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</si>
  <si>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</si>
  <si>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</si>
  <si>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</si>
  <si>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</si>
  <si>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</si>
  <si>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</si>
  <si>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</si>
  <si>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</si>
  <si>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</si>
  <si>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</si>
  <si>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</si>
  <si>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</si>
  <si>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</si>
  <si>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</si>
  <si>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</si>
  <si>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</si>
  <si>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</si>
  <si>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</si>
  <si>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</si>
  <si>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</si>
  <si>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</si>
  <si>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</si>
  <si>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</si>
  <si>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</si>
  <si>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</si>
  <si>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</si>
  <si>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</si>
  <si>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</si>
  <si>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</si>
  <si>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</si>
  <si>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</si>
  <si>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</si>
  <si>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</si>
  <si>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</si>
  <si>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</si>
  <si>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</si>
  <si>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</si>
  <si>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</si>
  <si>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</si>
  <si>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</si>
  <si>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</si>
  <si>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</si>
  <si>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</si>
  <si>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</si>
  <si>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</si>
  <si>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</si>
  <si>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</si>
  <si>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</si>
  <si>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</si>
  <si>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</si>
  <si>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</si>
  <si>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</si>
  <si>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</si>
  <si>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</si>
  <si>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</si>
  <si>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</si>
  <si>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</si>
  <si>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</si>
  <si>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</si>
  <si>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</si>
  <si>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</si>
  <si>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</si>
  <si>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</si>
  <si>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</si>
  <si>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</si>
  <si>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</si>
  <si>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</si>
  <si>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</si>
  <si>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</si>
  <si>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</si>
  <si>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</si>
  <si>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</si>
  <si>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</si>
  <si>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</si>
  <si>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</si>
  <si>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</si>
  <si>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</si>
  <si>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</si>
  <si>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</si>
  <si>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</si>
  <si>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</si>
  <si>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</si>
  <si>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</si>
  <si>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</si>
  <si>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</si>
  <si>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</si>
  <si>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</si>
  <si>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</si>
  <si>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</si>
  <si>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</si>
  <si>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</si>
  <si>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</si>
  <si>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</si>
  <si>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</si>
  <si>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</si>
  <si>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</si>
  <si>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</si>
  <si>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</si>
  <si>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</si>
  <si>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</si>
  <si>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</si>
  <si>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</si>
  <si>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</si>
  <si>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</si>
  <si>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</si>
  <si>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</si>
  <si>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</si>
  <si>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</si>
  <si>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</si>
  <si>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</si>
  <si>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</si>
  <si>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</si>
  <si>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</si>
  <si>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</si>
  <si>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</si>
  <si>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</si>
  <si>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</si>
  <si>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</si>
  <si>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</si>
  <si>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</si>
  <si>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</si>
  <si>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</si>
  <si>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</si>
  <si>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</si>
  <si>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</si>
  <si>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</si>
  <si>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</si>
  <si>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</si>
  <si>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</si>
  <si>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</si>
  <si>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</si>
  <si>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</si>
  <si>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</si>
  <si>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</si>
  <si>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</si>
  <si>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</si>
  <si>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</si>
  <si>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</si>
  <si>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</si>
  <si>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</si>
  <si>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</si>
  <si>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</si>
  <si>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</si>
  <si>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</si>
  <si>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</si>
  <si>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</si>
  <si>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</si>
  <si>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</si>
  <si>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</si>
  <si>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</si>
  <si>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</si>
  <si>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</si>
  <si>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</si>
  <si>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</si>
  <si>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</si>
  <si>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</si>
  <si>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</si>
  <si>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</si>
  <si>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</si>
  <si>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</si>
  <si>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</si>
  <si>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</si>
  <si>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</si>
  <si>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</si>
  <si>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</si>
  <si>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</si>
  <si>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</si>
  <si>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</si>
  <si>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</si>
  <si>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</si>
  <si>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</si>
  <si>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</si>
  <si>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</si>
  <si>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</si>
  <si>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</si>
  <si>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</si>
  <si>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</si>
  <si>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</si>
  <si>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</si>
  <si>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</si>
  <si>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</si>
  <si>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</si>
  <si>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</si>
  <si>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</si>
  <si>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</si>
  <si>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</si>
  <si>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</si>
  <si>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</si>
  <si>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</si>
  <si>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</si>
  <si>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</si>
  <si>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</si>
  <si>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</si>
  <si>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</si>
  <si>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</si>
  <si>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</si>
  <si>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</si>
  <si>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</si>
  <si>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</si>
  <si>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</si>
  <si>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</si>
  <si>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</si>
  <si>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</si>
  <si>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</si>
  <si>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</si>
  <si>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</si>
  <si>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</si>
  <si>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</si>
  <si>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</si>
  <si>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</si>
  <si>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</si>
  <si>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</si>
  <si>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</si>
  <si>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</si>
  <si>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</si>
  <si>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</si>
  <si>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</si>
  <si>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</si>
  <si>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</si>
  <si>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</si>
  <si>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</si>
  <si>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</si>
  <si>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</si>
  <si>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</si>
  <si>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</si>
  <si>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</si>
  <si>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</si>
  <si>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</si>
  <si>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</si>
  <si>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</si>
  <si>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</si>
  <si>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</si>
  <si>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</si>
  <si>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</si>
  <si>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</si>
  <si>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</si>
  <si>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</si>
  <si>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</si>
  <si>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</si>
  <si>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</si>
  <si>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</si>
  <si>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</si>
  <si>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</si>
  <si>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</si>
  <si>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</si>
  <si>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</si>
  <si>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</si>
  <si>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</si>
  <si>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</si>
  <si>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</si>
  <si>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</si>
  <si>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</si>
  <si>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</si>
  <si>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</si>
  <si>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</si>
  <si>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</si>
  <si>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</si>
  <si>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</si>
  <si>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</si>
  <si>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</si>
  <si>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</si>
  <si>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</si>
  <si>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</si>
  <si>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</si>
  <si>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</si>
  <si>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</si>
  <si>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</si>
  <si>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</si>
  <si>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</si>
  <si>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</si>
  <si>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</si>
  <si>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</si>
  <si>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</si>
  <si>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</si>
  <si>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</si>
  <si>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</si>
  <si>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</si>
  <si>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</si>
  <si>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</si>
  <si>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</si>
  <si>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</si>
  <si>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</si>
  <si>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</si>
  <si>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</si>
  <si>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</si>
  <si>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</si>
  <si>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</si>
  <si>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</si>
  <si>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</si>
  <si>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</si>
  <si>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</si>
  <si>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</si>
  <si>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</si>
  <si>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</si>
  <si>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</si>
  <si>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</si>
  <si>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</si>
  <si>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</si>
  <si>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</si>
  <si>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</si>
  <si>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</si>
  <si>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</si>
  <si>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</si>
  <si>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</si>
  <si>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</si>
  <si>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</si>
  <si>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</si>
  <si>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</si>
  <si>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</si>
  <si>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</si>
  <si>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</si>
  <si>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</si>
  <si>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</si>
  <si>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</si>
  <si>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</si>
  <si>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</si>
  <si>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</si>
  <si>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</si>
  <si>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</si>
  <si>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</si>
  <si>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</si>
  <si>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</si>
  <si>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</si>
  <si>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</si>
  <si>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</si>
  <si>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</si>
  <si>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</si>
  <si>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</si>
  <si>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</si>
  <si>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</si>
  <si>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</si>
  <si>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</si>
  <si>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</si>
  <si>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</si>
  <si>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</si>
  <si>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</si>
  <si>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</si>
  <si>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</si>
  <si>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</si>
  <si>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</si>
  <si>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</si>
  <si>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</si>
  <si>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</si>
  <si>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</si>
  <si>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</si>
  <si>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</si>
  <si>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</si>
  <si>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</si>
  <si>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</si>
  <si>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</si>
  <si>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</si>
  <si>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</si>
  <si>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</si>
  <si>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</si>
  <si>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</si>
  <si>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</si>
  <si>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</si>
  <si>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</si>
  <si>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</si>
  <si>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</si>
  <si>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</si>
  <si>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</si>
  <si>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</si>
  <si>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</si>
  <si>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</si>
  <si>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</si>
  <si>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</si>
  <si>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</si>
  <si>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</si>
  <si>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</si>
  <si>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</si>
  <si>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</si>
  <si>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</si>
  <si>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</si>
  <si>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</si>
  <si>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</si>
  <si>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</si>
  <si>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</si>
  <si>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</si>
  <si>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</si>
  <si>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</si>
  <si>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</si>
  <si>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</si>
  <si>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</si>
  <si>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</si>
  <si>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</si>
  <si>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</si>
  <si>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</si>
  <si>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</si>
  <si>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</si>
  <si>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</si>
  <si>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</si>
  <si>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</si>
  <si>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</si>
  <si>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</si>
  <si>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</si>
  <si>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</si>
  <si>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</si>
  <si>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</si>
  <si>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</si>
  <si>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</si>
  <si>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</si>
  <si>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</si>
  <si>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</si>
  <si>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</si>
  <si>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</si>
  <si>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</si>
  <si>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</si>
  <si>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</si>
  <si>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</si>
  <si>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</si>
  <si>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</si>
  <si>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</si>
  <si>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</si>
  <si>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</si>
  <si>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</si>
  <si>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</si>
  <si>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</si>
  <si>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</si>
  <si>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</si>
  <si>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</si>
  <si>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</si>
  <si>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</si>
  <si>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</si>
  <si>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</si>
  <si>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</si>
  <si>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</si>
  <si>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</si>
  <si>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</si>
  <si>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</si>
  <si>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</si>
  <si>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</si>
  <si>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</si>
  <si>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</si>
  <si>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</si>
  <si>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</si>
  <si>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</si>
  <si>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</si>
  <si>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</si>
  <si>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</si>
  <si>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</si>
  <si>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</si>
  <si>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</si>
  <si>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</si>
  <si>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</si>
  <si>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</si>
  <si>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</si>
  <si>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</si>
  <si>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</si>
  <si>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</si>
  <si>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</si>
  <si>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</si>
  <si>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</si>
  <si>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</si>
  <si>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</si>
  <si>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</si>
  <si>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</si>
  <si>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</si>
  <si>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</si>
  <si>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</si>
  <si>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</si>
  <si>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</si>
  <si>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</si>
  <si>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</si>
  <si>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</si>
  <si>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</si>
  <si>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</si>
  <si>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</si>
  <si>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</si>
  <si>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</si>
  <si>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</si>
  <si>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</si>
  <si>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</si>
  <si>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</si>
  <si>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</si>
  <si>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</si>
  <si>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</si>
  <si>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</si>
  <si>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</si>
  <si>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</si>
  <si>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</si>
  <si>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</si>
  <si>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</si>
  <si>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</si>
  <si>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</si>
  <si>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</si>
  <si>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</si>
  <si>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</si>
  <si>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</si>
  <si>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</si>
  <si>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</si>
  <si>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</si>
  <si>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</si>
  <si>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</si>
  <si>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</si>
  <si>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</si>
  <si>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</si>
  <si>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</si>
  <si>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</si>
  <si>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</si>
  <si>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</si>
  <si>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</si>
  <si>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</si>
  <si>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</si>
  <si>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</si>
  <si>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</si>
  <si>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</si>
  <si>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</si>
  <si>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</si>
  <si>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</si>
  <si>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</si>
  <si>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</si>
  <si>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</si>
  <si>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</si>
  <si>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</si>
  <si>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</si>
  <si>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</si>
  <si>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</si>
  <si>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</si>
  <si>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</si>
  <si>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</si>
  <si>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</si>
  <si>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</si>
  <si>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</si>
  <si>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</si>
  <si>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</si>
  <si>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</si>
  <si>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</si>
  <si>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</si>
  <si>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</si>
  <si>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</si>
  <si>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</si>
  <si>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</si>
  <si>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</si>
  <si>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</si>
  <si>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</si>
  <si>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</si>
  <si>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</si>
  <si>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</si>
  <si>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</si>
  <si>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</si>
  <si>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</si>
  <si>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</si>
  <si>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</si>
  <si>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</si>
  <si>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</si>
  <si>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</si>
  <si>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</si>
  <si>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</si>
  <si>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</si>
  <si>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</si>
  <si>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</si>
  <si>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</si>
  <si>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</si>
  <si>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</si>
  <si>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</si>
  <si>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</si>
  <si>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</si>
  <si>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</si>
  <si>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</si>
  <si>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</si>
  <si>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</si>
  <si>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</si>
  <si>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</si>
  <si>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</si>
  <si>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</si>
  <si>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</si>
  <si>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</si>
  <si>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</si>
  <si>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</si>
  <si>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</si>
  <si>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</si>
  <si>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</si>
  <si>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</si>
  <si>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</si>
  <si>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</si>
  <si>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</si>
  <si>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</si>
  <si>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</si>
  <si>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</si>
  <si>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</si>
  <si>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</si>
  <si>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</si>
  <si>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</si>
  <si>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</si>
  <si>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</si>
  <si>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</si>
  <si>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</si>
  <si>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</si>
  <si>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</si>
  <si>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</si>
  <si>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</si>
  <si>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</si>
  <si>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</si>
  <si>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</si>
  <si>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</si>
  <si>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</si>
  <si>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</si>
  <si>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</si>
  <si>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</si>
  <si>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</si>
  <si>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</si>
  <si>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</si>
  <si>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</si>
  <si>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</si>
  <si>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</si>
  <si>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</si>
  <si>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</si>
  <si>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</si>
  <si>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</si>
  <si>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</si>
  <si>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</si>
  <si>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</si>
  <si>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</si>
  <si>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</si>
  <si>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</si>
  <si>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</si>
  <si>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</si>
  <si>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</si>
  <si>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</si>
  <si>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</si>
  <si>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</si>
  <si>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</si>
  <si>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</si>
  <si>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</si>
  <si>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</si>
  <si>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</si>
  <si>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</si>
  <si>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</si>
  <si>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</si>
  <si>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</si>
  <si>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</si>
  <si>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</si>
  <si>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</si>
  <si>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</si>
  <si>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</si>
  <si>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</si>
  <si>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</si>
  <si>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</si>
  <si>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</si>
  <si>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</si>
  <si>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</si>
  <si>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</si>
  <si>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</si>
  <si>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</si>
  <si>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</si>
  <si>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</si>
  <si>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</si>
  <si>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</si>
  <si>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</si>
  <si>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</si>
  <si>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</si>
  <si>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</si>
  <si>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</si>
  <si>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</si>
  <si>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</si>
  <si>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</si>
  <si>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</si>
  <si>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</si>
  <si>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</si>
  <si>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</si>
  <si>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</si>
  <si>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</si>
  <si>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</si>
  <si>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</si>
  <si>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</si>
  <si>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</si>
  <si>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</si>
  <si>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</si>
  <si>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</si>
  <si>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</si>
  <si>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</si>
  <si>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</si>
  <si>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</si>
  <si>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</si>
  <si>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</si>
  <si>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</si>
  <si>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</si>
  <si>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</si>
  <si>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</si>
  <si>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</si>
  <si>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</si>
  <si>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</si>
  <si>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</si>
  <si>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</si>
  <si>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</si>
  <si>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</si>
  <si>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</si>
  <si>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</si>
  <si>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</si>
  <si>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</si>
  <si>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</si>
  <si>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</si>
  <si>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</si>
  <si>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</si>
  <si>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</si>
  <si>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</si>
  <si>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</si>
  <si>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</si>
  <si>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</si>
  <si>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</si>
  <si>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</si>
  <si>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</si>
  <si>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</si>
  <si>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</si>
  <si>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</si>
  <si>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</si>
  <si>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</si>
  <si>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</si>
  <si>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</si>
  <si>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</si>
  <si>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</si>
  <si>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</si>
  <si>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</si>
  <si>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</si>
  <si>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</si>
  <si>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</si>
  <si>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</si>
  <si>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</si>
  <si>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</si>
  <si>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</si>
  <si>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</si>
  <si>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</si>
  <si>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</si>
  <si>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</si>
  <si>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</si>
  <si>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</si>
  <si>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</si>
  <si>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</si>
  <si>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</si>
  <si>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</si>
  <si>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</si>
  <si>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</si>
  <si>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</si>
  <si>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</si>
  <si>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</si>
  <si>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</si>
  <si>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</si>
  <si>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</si>
  <si>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</si>
  <si>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</si>
  <si>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</si>
  <si>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</si>
  <si>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</si>
  <si>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</si>
  <si>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</si>
  <si>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</si>
  <si>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</si>
  <si>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</si>
  <si>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</si>
  <si>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</si>
  <si>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</si>
  <si>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</si>
  <si>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</si>
  <si>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</si>
  <si>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</si>
  <si>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</si>
  <si>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</si>
  <si>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</si>
  <si>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</si>
  <si>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</si>
  <si>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</si>
  <si>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</si>
  <si>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</si>
  <si>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</si>
  <si>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</si>
  <si>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</si>
  <si>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</si>
  <si>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</si>
  <si>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</si>
  <si>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</si>
  <si>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</si>
  <si>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</si>
  <si>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</si>
  <si>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</si>
  <si>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</si>
  <si>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</si>
  <si>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</si>
  <si>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</si>
  <si>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</si>
  <si>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</si>
  <si>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</si>
  <si>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</si>
  <si>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</si>
  <si>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</si>
  <si>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</si>
  <si>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</si>
  <si>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</si>
  <si>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</si>
  <si>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</si>
  <si>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</si>
  <si>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</si>
  <si>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</si>
  <si>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</si>
  <si>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</si>
  <si>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</si>
  <si>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</si>
  <si>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</si>
  <si>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</si>
  <si>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</si>
  <si>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</si>
  <si>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</si>
  <si>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</si>
  <si>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</si>
  <si>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</si>
  <si>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</si>
  <si>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</si>
  <si>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</si>
  <si>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</si>
  <si>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</si>
  <si>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</si>
  <si>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</si>
  <si>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</si>
  <si>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</si>
  <si>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</si>
  <si>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</si>
  <si>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</si>
  <si>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</si>
  <si>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</si>
  <si>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</si>
  <si>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</si>
  <si>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</si>
  <si>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</si>
  <si>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</si>
  <si>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</si>
  <si>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</si>
  <si>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</si>
  <si>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</si>
  <si>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</si>
  <si>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</si>
  <si>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</si>
  <si>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</si>
  <si>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</si>
  <si>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</si>
  <si>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</si>
  <si>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</si>
  <si>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</si>
  <si>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</si>
  <si>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</si>
  <si>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</si>
  <si>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</si>
  <si>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</si>
  <si>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</si>
  <si>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</si>
  <si>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</si>
  <si>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</si>
  <si>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</si>
  <si>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</si>
  <si>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</si>
  <si>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</si>
  <si>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</si>
  <si>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</si>
  <si>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</si>
  <si>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</si>
  <si>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</si>
  <si>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</si>
  <si>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</si>
  <si>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</si>
  <si>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</si>
  <si>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</si>
  <si>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</si>
  <si>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</si>
  <si>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</si>
  <si>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</si>
  <si>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</si>
  <si>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</si>
  <si>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</si>
  <si>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</si>
  <si>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</si>
  <si>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</si>
  <si>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</si>
  <si>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</si>
  <si>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</si>
  <si>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</si>
  <si>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</si>
  <si>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</si>
  <si>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</si>
  <si>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</si>
  <si>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</si>
  <si>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</si>
  <si>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</si>
  <si>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</si>
  <si>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</si>
  <si>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</si>
  <si>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</si>
  <si>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</si>
  <si>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</si>
  <si>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</si>
  <si>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</si>
  <si>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</si>
  <si>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</si>
  <si>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</si>
  <si>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</si>
  <si>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</si>
  <si>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</si>
  <si>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</si>
  <si>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</si>
  <si>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</si>
  <si>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</si>
  <si>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</si>
  <si>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</si>
  <si>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</si>
  <si>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</si>
  <si>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</si>
  <si>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</si>
  <si>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</si>
  <si>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</si>
  <si>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</si>
  <si>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</si>
  <si>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</si>
  <si>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</si>
  <si>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</si>
  <si>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</si>
  <si>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</si>
  <si>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</si>
  <si>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</si>
  <si>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</si>
  <si>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</si>
  <si>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</si>
  <si>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</si>
  <si>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</si>
  <si>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</si>
  <si>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</si>
  <si>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</si>
  <si>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</si>
  <si>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</si>
  <si>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</si>
  <si>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</si>
  <si>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</si>
  <si>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</si>
  <si>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</si>
  <si>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</si>
  <si>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</si>
  <si>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</si>
  <si>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</si>
  <si>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</si>
  <si>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</si>
  <si>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</si>
  <si>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</si>
  <si>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</si>
  <si>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</si>
  <si>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</si>
  <si>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</si>
  <si>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</si>
  <si>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</si>
  <si>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</si>
  <si>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</si>
  <si>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</si>
  <si>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</si>
  <si>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</si>
  <si>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</si>
  <si>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</si>
  <si>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</si>
  <si>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</si>
  <si>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</si>
  <si>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</si>
  <si>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</si>
  <si>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</si>
  <si>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</si>
  <si>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</si>
  <si>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</si>
  <si>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</si>
  <si>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</si>
  <si>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</si>
  <si>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</si>
  <si>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</si>
  <si>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</si>
  <si>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</si>
  <si>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</si>
  <si>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</si>
  <si>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</si>
  <si>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</si>
  <si>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</si>
  <si>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</si>
  <si>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</si>
  <si>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</si>
  <si>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</si>
  <si>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</si>
  <si>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</si>
  <si>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</si>
  <si>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</si>
  <si>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</si>
  <si>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</si>
  <si>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</si>
  <si>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</si>
  <si>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</si>
  <si>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</si>
  <si>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</si>
  <si>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</si>
  <si>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</si>
  <si>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</si>
  <si>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</si>
  <si>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</si>
  <si>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</si>
  <si>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</si>
  <si>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</si>
  <si>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</si>
  <si>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</si>
  <si>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</si>
  <si>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</si>
  <si>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</si>
  <si>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</si>
  <si>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</si>
  <si>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</si>
  <si>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</si>
  <si>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</si>
  <si>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</si>
  <si>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</si>
  <si>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</si>
  <si>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</si>
  <si>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</si>
  <si>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</si>
  <si>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</si>
  <si>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</si>
  <si>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</si>
  <si>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</si>
  <si>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</si>
  <si>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</si>
  <si>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</si>
  <si>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</si>
  <si>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</si>
  <si>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</si>
  <si>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</si>
  <si>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</si>
  <si>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</si>
  <si>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</si>
  <si>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</si>
  <si>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</si>
  <si>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</si>
  <si>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</si>
  <si>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</si>
  <si>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</si>
  <si>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</si>
  <si>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</si>
  <si>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</si>
  <si>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</si>
  <si>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</si>
  <si>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</si>
  <si>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</si>
  <si>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</si>
  <si>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</si>
  <si>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</si>
  <si>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</si>
  <si>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</si>
  <si>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</si>
  <si>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</si>
  <si>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</si>
  <si>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</si>
  <si>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</si>
  <si>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</si>
  <si>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</si>
  <si>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</si>
  <si>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</si>
  <si>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</si>
  <si>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</si>
  <si>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</si>
  <si>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</si>
  <si>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</si>
  <si>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</si>
  <si>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</si>
  <si>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</si>
  <si>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</si>
  <si>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</si>
  <si>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</si>
  <si>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</si>
  <si>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</si>
  <si>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</si>
  <si>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</si>
  <si>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</si>
  <si>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</si>
  <si>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</si>
  <si>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</si>
  <si>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</si>
  <si>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</si>
  <si>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</si>
  <si>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</si>
  <si>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</si>
  <si>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</si>
  <si>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</si>
  <si>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</si>
  <si>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</si>
  <si>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</si>
  <si>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</si>
  <si>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</si>
  <si>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</si>
  <si>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</si>
  <si>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</si>
  <si>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</si>
  <si>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</si>
  <si>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</si>
  <si>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</si>
  <si>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</si>
  <si>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</si>
  <si>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</si>
  <si>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</si>
  <si>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</si>
  <si>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</si>
  <si>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</si>
  <si>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</si>
  <si>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</si>
  <si>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</si>
  <si>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</si>
  <si>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</si>
  <si>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</si>
  <si>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</si>
  <si>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</si>
  <si>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</si>
  <si>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</si>
  <si>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</si>
  <si>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</si>
  <si>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</si>
  <si>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</si>
  <si>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</si>
  <si>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</si>
  <si>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</si>
  <si>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</si>
  <si>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</si>
  <si>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</si>
  <si>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</si>
  <si>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</si>
  <si>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</si>
  <si>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</si>
  <si>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</si>
  <si>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</si>
  <si>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</si>
  <si>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</si>
  <si>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</si>
  <si>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</si>
  <si>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</si>
  <si>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</si>
  <si>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</si>
  <si>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</si>
  <si>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</si>
  <si>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</si>
  <si>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</si>
  <si>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</si>
  <si>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</si>
  <si>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</si>
  <si>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</si>
  <si>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</si>
  <si>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</si>
  <si>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</si>
  <si>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</si>
  <si>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</si>
  <si>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</si>
  <si>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</si>
  <si>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</si>
  <si>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</si>
  <si>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</si>
  <si>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</si>
  <si>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</si>
  <si>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</si>
  <si>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</si>
  <si>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</si>
  <si>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</si>
  <si>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</si>
  <si>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</si>
  <si>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</si>
  <si>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</si>
  <si>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</si>
  <si>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</si>
  <si>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</si>
  <si>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</si>
  <si>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</si>
  <si>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</si>
  <si>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</si>
  <si>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</si>
  <si>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</si>
  <si>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</si>
  <si>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</si>
  <si>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</si>
  <si>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</si>
  <si>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</si>
  <si>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</si>
  <si>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</si>
  <si>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</si>
  <si>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</si>
  <si>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</si>
  <si>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</si>
  <si>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</si>
  <si>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</si>
  <si>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</si>
  <si>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</si>
  <si>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</si>
  <si>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</si>
  <si>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</si>
  <si>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</si>
  <si>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</si>
  <si>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</si>
  <si>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</si>
  <si>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</si>
  <si>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</si>
  <si>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</si>
  <si>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</si>
  <si>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</si>
  <si>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</si>
  <si>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</si>
  <si>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</si>
  <si>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</si>
  <si>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</si>
  <si>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</si>
  <si>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</si>
  <si>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</si>
  <si>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</si>
  <si>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</si>
  <si>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</si>
  <si>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</si>
  <si>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</si>
  <si>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</si>
  <si>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</si>
  <si>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</si>
  <si>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</si>
  <si>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</si>
  <si>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</si>
  <si>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</si>
  <si>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</si>
  <si>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</si>
  <si>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</si>
  <si>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</si>
  <si>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</si>
  <si>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</si>
  <si>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</si>
  <si>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</si>
  <si>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</si>
  <si>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</si>
  <si>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</si>
  <si>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</si>
  <si>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</si>
  <si>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</si>
  <si>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</si>
  <si>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</si>
  <si>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</si>
  <si>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</si>
  <si>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</si>
  <si>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</si>
  <si>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</si>
  <si>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</si>
  <si>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</si>
  <si>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</si>
  <si>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</si>
  <si>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</si>
  <si>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</si>
  <si>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</si>
  <si>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</si>
  <si>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</si>
  <si>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</si>
  <si>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</si>
  <si>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</si>
  <si>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</si>
  <si>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</si>
  <si>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</si>
  <si>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</si>
  <si>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</si>
  <si>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</si>
  <si>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</si>
  <si>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</si>
  <si>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</si>
  <si>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</si>
  <si>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</si>
  <si>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</si>
  <si>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</si>
  <si>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</si>
  <si>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</si>
  <si>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</si>
  <si>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</si>
  <si>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</si>
  <si>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</si>
  <si>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</si>
  <si>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</si>
  <si>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</si>
  <si>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</si>
  <si>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</si>
  <si>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</si>
  <si>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</si>
  <si>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</si>
  <si>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</si>
  <si>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</si>
  <si>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</si>
  <si>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</si>
  <si>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</si>
  <si>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</si>
  <si>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</si>
  <si>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</si>
  <si>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</si>
  <si>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</si>
  <si>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</si>
  <si>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</si>
  <si>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</si>
  <si>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</si>
  <si>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</si>
  <si>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</si>
  <si>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</si>
  <si>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</si>
  <si>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</si>
  <si>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</si>
  <si>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</si>
  <si>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</si>
  <si>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</si>
  <si>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</si>
  <si>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</si>
  <si>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</si>
  <si>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</si>
  <si>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</si>
  <si>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</si>
  <si>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</si>
  <si>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</si>
  <si>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</si>
  <si>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</si>
  <si>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</si>
  <si>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</si>
  <si>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</si>
  <si>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</si>
  <si>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</si>
  <si>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</si>
  <si>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</si>
  <si>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</si>
  <si>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</si>
  <si>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</si>
  <si>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</si>
  <si>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</si>
  <si>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</si>
  <si>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</si>
  <si>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</si>
  <si>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</si>
  <si>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</si>
  <si>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</si>
  <si>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</si>
  <si>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</si>
  <si>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</si>
  <si>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</si>
  <si>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</si>
  <si>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</si>
  <si>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</si>
  <si>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</si>
  <si>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</si>
  <si>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</si>
  <si>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</si>
  <si>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</si>
  <si>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</si>
  <si>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</si>
  <si>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</si>
  <si>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</si>
  <si>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</si>
  <si>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</si>
  <si>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</si>
  <si>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</si>
  <si>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</si>
  <si>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</si>
  <si>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</si>
  <si>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</si>
  <si>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</si>
  <si>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</si>
  <si>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</si>
  <si>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</si>
  <si>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</si>
  <si>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</si>
  <si>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</si>
  <si>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</si>
  <si>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</si>
  <si>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</si>
  <si>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</si>
  <si>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</si>
  <si>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</si>
  <si>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</si>
  <si>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</si>
  <si>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</si>
  <si>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</si>
  <si>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</si>
  <si>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</si>
  <si>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</si>
  <si>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</si>
  <si>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</si>
  <si>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</si>
  <si>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</si>
  <si>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</si>
  <si>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</si>
  <si>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</si>
  <si>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</si>
  <si>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</si>
  <si>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</si>
  <si>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</si>
  <si>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</si>
  <si>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</si>
  <si>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</si>
  <si>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</si>
  <si>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</si>
  <si>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</si>
  <si>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</si>
  <si>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</si>
  <si>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</si>
  <si>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</si>
  <si>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</si>
  <si>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</si>
  <si>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</si>
  <si>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</si>
  <si>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</si>
  <si>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</si>
  <si>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</si>
  <si>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</si>
  <si>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</si>
  <si>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</si>
  <si>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</si>
  <si>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</si>
  <si>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</si>
  <si>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</si>
  <si>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</si>
  <si>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</si>
  <si>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</si>
  <si>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</si>
  <si>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</si>
  <si>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</si>
  <si>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</si>
  <si>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</si>
  <si>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</si>
  <si>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</si>
  <si>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</si>
  <si>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</si>
  <si>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</si>
  <si>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</si>
  <si>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</si>
  <si>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</si>
  <si>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</si>
  <si>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</si>
  <si>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</si>
  <si>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</si>
  <si>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</si>
  <si>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</si>
  <si>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</si>
  <si>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</si>
  <si>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</si>
  <si>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</si>
  <si>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</si>
  <si>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</si>
  <si>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</si>
  <si>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</si>
  <si>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</si>
  <si>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</si>
  <si>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</si>
  <si>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</si>
  <si>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</si>
  <si>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</si>
  <si>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</si>
  <si>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</si>
  <si>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</si>
  <si>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</si>
  <si>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</si>
  <si>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</si>
  <si>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</si>
  <si>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</si>
  <si>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</si>
  <si>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</si>
  <si>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</si>
  <si>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</si>
  <si>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</si>
  <si>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</si>
  <si>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</si>
  <si>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</si>
  <si>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</si>
  <si>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</si>
  <si>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</si>
  <si>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</si>
  <si>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</si>
  <si>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</si>
  <si>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</si>
  <si>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</si>
  <si>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</si>
  <si>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</si>
  <si>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</si>
  <si>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</si>
  <si>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</si>
  <si>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</si>
  <si>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</si>
  <si>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</si>
  <si>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</si>
  <si>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</si>
  <si>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</si>
  <si>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</si>
  <si>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</si>
  <si>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</si>
  <si>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</si>
  <si>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</si>
  <si>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</si>
  <si>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</si>
  <si>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</si>
  <si>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</si>
  <si>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</si>
  <si>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</si>
  <si>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</si>
  <si>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</si>
  <si>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</si>
  <si>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</si>
  <si>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</si>
  <si>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</si>
  <si>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</si>
  <si>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</si>
  <si>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</si>
  <si>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</si>
  <si>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</si>
  <si>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</si>
  <si>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</si>
  <si>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</si>
  <si>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</si>
  <si>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</si>
  <si>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</si>
  <si>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</si>
  <si>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</si>
  <si>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</si>
  <si>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</si>
  <si>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</si>
  <si>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</si>
  <si>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</si>
  <si>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</si>
  <si>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</si>
  <si>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</si>
  <si>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</si>
  <si>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</si>
  <si>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</si>
  <si>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</si>
  <si>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</si>
  <si>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</si>
  <si>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</si>
  <si>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</si>
  <si>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</si>
  <si>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</si>
  <si>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</si>
  <si>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</si>
  <si>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</si>
  <si>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</si>
  <si>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</si>
  <si>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</si>
  <si>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</si>
  <si>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</si>
  <si>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</si>
  <si>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</si>
  <si>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</si>
  <si>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</si>
  <si>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</si>
  <si>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</si>
  <si>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</si>
  <si>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</si>
  <si>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</si>
  <si>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</si>
  <si>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</si>
  <si>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</si>
  <si>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</si>
  <si>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</si>
  <si>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</si>
  <si>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</si>
  <si>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</si>
  <si>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</si>
  <si>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</si>
  <si>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</si>
  <si>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</si>
  <si>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</si>
  <si>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</si>
  <si>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</si>
  <si>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</si>
  <si>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</si>
  <si>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</si>
  <si>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</si>
  <si>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</si>
  <si>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</si>
  <si>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</si>
  <si>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</si>
  <si>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</si>
  <si>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</si>
  <si>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</si>
  <si>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</si>
  <si>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</si>
  <si>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</si>
  <si>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</si>
  <si>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</si>
  <si>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</si>
  <si>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</si>
  <si>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</si>
  <si>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</si>
  <si>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</si>
  <si>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</si>
  <si>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</si>
  <si>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</si>
  <si>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</si>
  <si>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</si>
  <si>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</si>
  <si>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</si>
  <si>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</si>
  <si>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</si>
  <si>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</si>
  <si>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</si>
  <si>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</si>
  <si>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</si>
  <si>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</si>
  <si>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</si>
  <si>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</si>
  <si>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</si>
  <si>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</si>
  <si>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</si>
  <si>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</si>
  <si>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</si>
  <si>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</si>
  <si>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</si>
  <si>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</si>
  <si>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</si>
  <si>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</si>
  <si>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</si>
  <si>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</si>
  <si>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</si>
  <si>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</si>
  <si>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</si>
  <si>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</si>
  <si>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</si>
  <si>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</si>
  <si>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</si>
  <si>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</si>
  <si>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</si>
  <si>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</si>
  <si>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</si>
  <si>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</si>
  <si>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</si>
  <si>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</si>
  <si>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</si>
  <si>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</si>
  <si>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</si>
  <si>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</si>
  <si>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</si>
  <si>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</si>
  <si>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</si>
  <si>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</si>
  <si>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</si>
  <si>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</si>
  <si>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</si>
  <si>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</si>
  <si>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</si>
  <si>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</si>
  <si>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</si>
  <si>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</si>
  <si>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</si>
  <si>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</si>
  <si>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</si>
  <si>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</si>
  <si>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</si>
  <si>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</si>
  <si>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</si>
  <si>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</si>
  <si>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</si>
  <si>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</si>
  <si>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</si>
  <si>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</si>
  <si>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</si>
  <si>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</si>
  <si>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</si>
  <si>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</si>
  <si>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</si>
  <si>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</si>
  <si>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</si>
  <si>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</si>
  <si>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</si>
  <si>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</si>
  <si>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</si>
  <si>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</si>
  <si>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</si>
  <si>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</si>
  <si>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</si>
  <si>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</si>
  <si>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</si>
  <si>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</si>
  <si>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</si>
  <si>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</si>
  <si>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</si>
  <si>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</si>
  <si>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</si>
  <si>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</si>
  <si>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</si>
  <si>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</si>
  <si>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</si>
  <si>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</si>
  <si>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</si>
  <si>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</si>
  <si>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</si>
  <si>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</si>
  <si>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</si>
  <si>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</si>
  <si>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</si>
  <si>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</si>
  <si>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</si>
  <si>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</si>
  <si>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</si>
  <si>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</si>
  <si>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</si>
  <si>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</si>
  <si>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</si>
  <si>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</si>
  <si>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</si>
  <si>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</si>
  <si>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</si>
  <si>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</si>
  <si>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</si>
  <si>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</si>
  <si>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</si>
  <si>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</si>
  <si>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</si>
  <si>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</si>
  <si>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</si>
  <si>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</si>
  <si>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</si>
  <si>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</si>
  <si>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</si>
  <si>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</si>
  <si>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</si>
  <si>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</si>
  <si>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</si>
  <si>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</si>
  <si>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</si>
  <si>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</si>
  <si>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</si>
  <si>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</si>
  <si>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</si>
  <si>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</si>
  <si>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</si>
  <si>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</si>
  <si>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</si>
  <si>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</si>
  <si>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</si>
  <si>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</si>
  <si>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</si>
  <si>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</si>
  <si>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</si>
  <si>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</si>
  <si>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</si>
  <si>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</si>
  <si>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</si>
  <si>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</si>
  <si>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</si>
  <si>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</si>
  <si>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</si>
  <si>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</si>
  <si>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</si>
  <si>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</si>
  <si>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</si>
  <si>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</si>
  <si>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</si>
  <si>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</si>
  <si>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</si>
  <si>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</si>
  <si>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</si>
  <si>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</si>
  <si>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</si>
  <si>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</si>
  <si>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</si>
  <si>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</si>
  <si>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</si>
  <si>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</si>
  <si>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</si>
  <si>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</si>
  <si>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</si>
  <si>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</si>
  <si>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</si>
  <si>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</si>
  <si>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</si>
  <si>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</si>
  <si>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</si>
  <si>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</si>
  <si>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</si>
  <si>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</si>
  <si>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</si>
  <si>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</si>
  <si>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</si>
  <si>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</si>
  <si>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</si>
  <si>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</si>
  <si>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</si>
  <si>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</si>
  <si>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</si>
  <si>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</si>
  <si>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</si>
  <si>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</si>
  <si>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</si>
  <si>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</si>
  <si>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</si>
  <si>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</si>
  <si>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</si>
  <si>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</si>
  <si>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</si>
  <si>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</si>
  <si>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</si>
  <si>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</si>
  <si>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</si>
  <si>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</si>
  <si>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</si>
  <si>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</si>
  <si>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</si>
  <si>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</si>
  <si>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</si>
  <si>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</si>
  <si>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</si>
  <si>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</si>
  <si>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</si>
  <si>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</si>
  <si>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</si>
  <si>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</si>
  <si>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</si>
  <si>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</si>
  <si>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</si>
  <si>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</si>
  <si>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</si>
  <si>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</si>
  <si>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</si>
  <si>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</si>
  <si>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</si>
  <si>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</si>
  <si>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</si>
  <si>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</si>
  <si>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</si>
  <si>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</si>
  <si>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</si>
  <si>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</si>
  <si>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</si>
  <si>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</si>
  <si>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</si>
  <si>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</si>
  <si>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</si>
  <si>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</si>
  <si>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</si>
  <si>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</si>
  <si>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</si>
  <si>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</si>
  <si>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</si>
  <si>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</si>
  <si>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</si>
  <si>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</si>
  <si>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</si>
  <si>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</si>
  <si>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</si>
  <si>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</si>
  <si>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</si>
  <si>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</si>
  <si>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</si>
  <si>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</si>
  <si>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</si>
  <si>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</si>
  <si>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</si>
  <si>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</si>
  <si>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</si>
  <si>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</si>
  <si>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</si>
  <si>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</si>
  <si>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</si>
  <si>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</si>
  <si>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</si>
  <si>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</si>
  <si>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</si>
  <si>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</si>
  <si>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</si>
  <si>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</si>
  <si>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</si>
  <si>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</si>
  <si>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</si>
  <si>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</si>
  <si>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</si>
  <si>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</si>
  <si>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</si>
  <si>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</si>
  <si>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</si>
  <si>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</si>
  <si>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</si>
  <si>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</si>
  <si>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</si>
  <si>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</si>
  <si>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</si>
  <si>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</si>
  <si>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</si>
  <si>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</si>
  <si>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</si>
  <si>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</si>
  <si>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</si>
  <si>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</si>
  <si>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</si>
  <si>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</si>
  <si>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</si>
  <si>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</si>
  <si>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</si>
  <si>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</si>
  <si>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</si>
  <si>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</si>
  <si>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</si>
  <si>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</si>
  <si>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</si>
  <si>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</si>
  <si>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</si>
  <si>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</si>
  <si>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</si>
  <si>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</si>
  <si>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</si>
  <si>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</si>
  <si>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</si>
  <si>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</si>
  <si>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</si>
  <si>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</si>
  <si>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</si>
  <si>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</si>
  <si>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</si>
  <si>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</si>
  <si>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</si>
  <si>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</si>
  <si>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</si>
  <si>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</si>
  <si>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</si>
  <si>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</si>
  <si>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</si>
  <si>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</si>
  <si>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</si>
  <si>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</si>
  <si>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</si>
  <si>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</si>
  <si>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</si>
  <si>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</si>
  <si>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</si>
  <si>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</si>
  <si>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</si>
  <si>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</si>
  <si>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</si>
  <si>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</si>
  <si>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</si>
  <si>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</si>
  <si>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</si>
  <si>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</si>
  <si>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</si>
  <si>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</si>
  <si>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</si>
  <si>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</si>
  <si>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</si>
  <si>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</si>
  <si>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</si>
  <si>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</si>
  <si>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</si>
  <si>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</si>
  <si>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</si>
  <si>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</si>
  <si>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</si>
  <si>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</si>
  <si>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</si>
  <si>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</si>
  <si>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</si>
  <si>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</si>
  <si>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</si>
  <si>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</si>
  <si>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</si>
  <si>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</si>
  <si>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</si>
  <si>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</si>
  <si>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</si>
  <si>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</si>
  <si>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</si>
  <si>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</si>
  <si>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</si>
  <si>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</si>
  <si>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</si>
  <si>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</si>
  <si>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</si>
  <si>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</si>
  <si>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</si>
  <si>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</si>
  <si>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</si>
  <si>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</si>
  <si>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</si>
  <si>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</si>
  <si>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</si>
  <si>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</si>
  <si>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</si>
  <si>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</si>
  <si>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</si>
  <si>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</si>
  <si>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</si>
  <si>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</si>
  <si>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</si>
  <si>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</si>
  <si>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</si>
  <si>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</si>
  <si>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</si>
  <si>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</si>
  <si>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</si>
  <si>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</si>
  <si>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</si>
  <si>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</si>
  <si>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</si>
  <si>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</si>
  <si>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</si>
  <si>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</si>
  <si>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</si>
  <si>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</si>
  <si>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</si>
  <si>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</si>
  <si>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</si>
  <si>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</si>
  <si>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</si>
  <si>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</si>
  <si>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</si>
  <si>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</si>
  <si>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</si>
  <si>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</si>
  <si>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</si>
  <si>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</si>
  <si>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</si>
  <si>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</si>
  <si>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</si>
  <si>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</si>
  <si>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</si>
  <si>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</si>
  <si>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</si>
  <si>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</si>
  <si>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</si>
  <si>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</si>
  <si>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</si>
  <si>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</si>
  <si>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</si>
  <si>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</si>
  <si>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</si>
  <si>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</si>
  <si>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</si>
  <si>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</si>
  <si>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</si>
  <si>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</si>
  <si>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</si>
  <si>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</si>
  <si>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</si>
  <si>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</si>
  <si>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</si>
  <si>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</si>
  <si>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</si>
  <si>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</si>
  <si>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</si>
  <si>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</si>
  <si>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</si>
  <si>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</si>
  <si>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</si>
  <si>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</si>
  <si>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</si>
  <si>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</si>
  <si>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</si>
  <si>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</si>
  <si>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</si>
  <si>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</si>
  <si>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</si>
  <si>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</si>
  <si>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</si>
  <si>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</si>
  <si>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</si>
  <si>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</si>
  <si>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</si>
  <si>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</si>
  <si>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</si>
  <si>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</si>
  <si>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</si>
  <si>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</si>
  <si>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</si>
  <si>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</si>
  <si>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</si>
  <si>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</si>
  <si>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</si>
  <si>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</si>
  <si>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</si>
  <si>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</si>
  <si>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</si>
  <si>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</si>
  <si>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</si>
  <si>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</si>
  <si>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</si>
  <si>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</si>
  <si>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</si>
  <si>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</si>
  <si>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</si>
  <si>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</si>
  <si>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</si>
  <si>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</si>
  <si>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</si>
  <si>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</si>
  <si>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</si>
  <si>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</si>
  <si>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</si>
  <si>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</si>
  <si>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</si>
  <si>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</si>
  <si>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</si>
  <si>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</si>
  <si>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</si>
  <si>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</si>
  <si>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</si>
  <si>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</si>
  <si>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</si>
  <si>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</si>
  <si>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</si>
  <si>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</si>
  <si>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</si>
  <si>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</si>
  <si>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</si>
  <si>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</si>
  <si>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</si>
  <si>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</si>
  <si>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</si>
  <si>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</si>
  <si>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</si>
  <si>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</si>
  <si>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</si>
  <si>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</si>
  <si>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</si>
  <si>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</si>
  <si>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</si>
  <si>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</si>
  <si>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</si>
  <si>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</si>
  <si>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</si>
  <si>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</si>
  <si>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</si>
  <si>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</si>
  <si>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</si>
  <si>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</si>
  <si>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</si>
  <si>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</si>
  <si>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</si>
  <si>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</si>
  <si>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</si>
  <si>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</si>
  <si>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</si>
  <si>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</si>
  <si>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</si>
  <si>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</si>
  <si>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</si>
  <si>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</si>
  <si>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</si>
  <si>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</si>
  <si>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</si>
  <si>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</si>
  <si>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</si>
  <si>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</si>
  <si>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</si>
  <si>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</si>
  <si>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</si>
  <si>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</si>
  <si>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</si>
  <si>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</si>
  <si>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</si>
  <si>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</si>
  <si>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</si>
  <si>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</si>
  <si>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</si>
  <si>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</si>
  <si>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</si>
  <si>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</si>
  <si>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</si>
  <si>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</si>
  <si>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</si>
  <si>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</si>
  <si>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</si>
  <si>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</si>
  <si>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</si>
  <si>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</si>
  <si>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</si>
  <si>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</si>
  <si>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</si>
  <si>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</si>
  <si>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</si>
  <si>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</si>
  <si>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</si>
  <si>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</si>
  <si>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</si>
  <si>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</si>
  <si>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</si>
  <si>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</si>
  <si>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</si>
  <si>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</si>
  <si>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</si>
  <si>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</si>
  <si>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</si>
  <si>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</si>
  <si>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</si>
  <si>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</si>
  <si>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</si>
  <si>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</si>
  <si>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</si>
  <si>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</si>
  <si>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</si>
  <si>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</si>
  <si>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</si>
  <si>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</si>
  <si>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</si>
  <si>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</si>
  <si>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</si>
  <si>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</si>
  <si>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</si>
  <si>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</si>
  <si>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</si>
  <si>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</si>
  <si>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</si>
  <si>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</si>
  <si>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</si>
  <si>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</si>
  <si>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</si>
  <si>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</si>
  <si>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</si>
  <si>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</si>
  <si>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</si>
  <si>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</si>
  <si>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</si>
  <si>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</si>
  <si>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</si>
  <si>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</si>
  <si>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</si>
  <si>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</si>
  <si>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</si>
  <si>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</si>
  <si>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</si>
  <si>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</si>
  <si>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</si>
  <si>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</si>
  <si>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</si>
  <si>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</si>
  <si>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</si>
  <si>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</si>
  <si>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</si>
  <si>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</si>
  <si>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</si>
  <si>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</si>
  <si>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</si>
  <si>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</si>
  <si>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</si>
  <si>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</si>
  <si>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</si>
  <si>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</si>
  <si>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</si>
  <si>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</si>
  <si>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</si>
  <si>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</si>
  <si>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</si>
  <si>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</si>
  <si>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</si>
  <si>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</si>
  <si>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</si>
  <si>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</si>
  <si>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</si>
  <si>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</si>
  <si>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</si>
  <si>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</si>
  <si>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</si>
  <si>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</si>
  <si>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</si>
  <si>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</si>
  <si>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</si>
  <si>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</si>
  <si>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</si>
  <si>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</si>
  <si>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</si>
  <si>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</si>
  <si>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</si>
  <si>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</si>
  <si>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</si>
  <si>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</si>
  <si>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</si>
  <si>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</si>
  <si>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</si>
  <si>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</si>
  <si>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</si>
  <si>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</si>
  <si>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</si>
  <si>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</si>
  <si>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</si>
  <si>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</si>
  <si>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</si>
  <si>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</si>
  <si>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</si>
  <si>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</si>
  <si>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</si>
  <si>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</si>
  <si>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</si>
  <si>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</si>
  <si>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</si>
  <si>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</si>
  <si>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</si>
  <si>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</si>
  <si>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</si>
  <si>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</si>
  <si>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</si>
  <si>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</si>
  <si>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</si>
  <si>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</si>
  <si>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</si>
  <si>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</si>
  <si>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</si>
  <si>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</si>
  <si>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</si>
  <si>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</si>
  <si>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</si>
  <si>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</si>
  <si>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</si>
  <si>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</si>
  <si>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</si>
  <si>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</si>
  <si>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</si>
  <si>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</si>
  <si>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</si>
  <si>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</si>
  <si>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</si>
  <si>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</si>
  <si>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</si>
  <si>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</si>
  <si>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</si>
  <si>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</si>
  <si>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</si>
  <si>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</si>
  <si>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</si>
  <si>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</si>
  <si>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</si>
  <si>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</si>
  <si>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</si>
  <si>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</si>
  <si>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</si>
  <si>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</si>
  <si>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</si>
  <si>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</si>
  <si>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</si>
  <si>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</si>
  <si>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</si>
  <si>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</si>
  <si>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</si>
  <si>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</si>
  <si>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</si>
  <si>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</si>
  <si>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</si>
  <si>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</si>
  <si>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</si>
  <si>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</si>
  <si>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</si>
  <si>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</si>
  <si>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</si>
  <si>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</si>
  <si>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</si>
  <si>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</si>
  <si>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</si>
  <si>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</si>
  <si>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</si>
  <si>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</si>
  <si>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</si>
  <si>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</si>
  <si>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</si>
  <si>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</si>
  <si>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</si>
  <si>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</si>
  <si>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</si>
  <si>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</si>
  <si>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</si>
  <si>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</si>
  <si>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</si>
  <si>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</si>
  <si>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</si>
  <si>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</si>
  <si>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</si>
  <si>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</si>
  <si>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</si>
  <si>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</si>
  <si>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</si>
  <si>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</si>
  <si>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</si>
  <si>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</si>
  <si>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</si>
  <si>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</si>
  <si>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</si>
  <si>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</si>
  <si>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</si>
  <si>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</si>
  <si>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</si>
  <si>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</si>
  <si>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</si>
  <si>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</si>
  <si>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</si>
  <si>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</si>
  <si>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</si>
  <si>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</si>
  <si>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</si>
  <si>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</si>
  <si>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</si>
  <si>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</si>
  <si>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</si>
  <si>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</si>
  <si>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</si>
  <si>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</si>
  <si>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</si>
  <si>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</si>
  <si>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</si>
  <si>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</si>
  <si>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</si>
  <si>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</si>
  <si>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</si>
  <si>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</si>
  <si>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</si>
  <si>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</si>
  <si>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</si>
  <si>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</si>
  <si>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</si>
  <si>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</si>
  <si>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</si>
  <si>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</si>
  <si>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</si>
  <si>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</si>
  <si>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</si>
  <si>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</si>
  <si>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</si>
  <si>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</si>
  <si>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</si>
  <si>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</si>
  <si>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</si>
  <si>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</si>
  <si>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</si>
  <si>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</si>
  <si>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</si>
  <si>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</si>
  <si>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</si>
  <si>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</si>
  <si>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</si>
  <si>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</si>
  <si>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</si>
  <si>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</si>
  <si>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</si>
  <si>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</si>
  <si>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</si>
  <si>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</si>
  <si>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</si>
  <si>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</si>
  <si>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</si>
  <si>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</si>
  <si>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</si>
  <si>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</si>
  <si>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</si>
  <si>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</si>
  <si>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</si>
  <si>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</si>
  <si>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</si>
  <si>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</si>
  <si>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</si>
  <si>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</si>
  <si>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</si>
  <si>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</si>
  <si>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</si>
  <si>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</si>
  <si>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</si>
  <si>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</si>
  <si>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</si>
  <si>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</si>
  <si>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</si>
  <si>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</si>
  <si>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</si>
  <si>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</si>
  <si>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</si>
  <si>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</si>
  <si>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</si>
  <si>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</si>
  <si>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</si>
  <si>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</si>
  <si>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</si>
  <si>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</si>
  <si>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</si>
  <si>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</si>
  <si>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</si>
  <si>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</si>
  <si>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</si>
  <si>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</si>
  <si>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</si>
  <si>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</si>
  <si>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</si>
  <si>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</si>
  <si>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</si>
  <si>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</si>
  <si>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</si>
  <si>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</si>
  <si>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</si>
  <si>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</si>
  <si>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</si>
  <si>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</si>
  <si>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</si>
  <si>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</si>
  <si>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</si>
  <si>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</si>
  <si>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</si>
  <si>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</si>
  <si>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</si>
  <si>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</si>
  <si>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</si>
  <si>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</si>
  <si>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</si>
  <si>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</si>
  <si>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</si>
  <si>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</si>
  <si>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</si>
  <si>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</si>
  <si>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</si>
  <si>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</si>
  <si>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</si>
  <si>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</si>
  <si>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</si>
  <si>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</si>
  <si>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</si>
  <si>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</si>
  <si>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</si>
  <si>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</si>
  <si>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</si>
  <si>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</si>
  <si>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</si>
  <si>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</si>
  <si>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</si>
  <si>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</si>
  <si>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</si>
  <si>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</si>
  <si>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</si>
  <si>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</si>
  <si>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</si>
  <si>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</si>
  <si>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</si>
  <si>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</si>
  <si>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</si>
  <si>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</si>
  <si>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</si>
  <si>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</si>
  <si>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</si>
  <si>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</si>
  <si>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</si>
  <si>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</si>
  <si>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</si>
  <si>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</si>
  <si>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</si>
  <si>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</si>
  <si>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</si>
  <si>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</si>
  <si>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</si>
  <si>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</si>
  <si>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</si>
  <si>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</si>
  <si>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</si>
  <si>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</si>
  <si>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</si>
  <si>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</si>
  <si>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</si>
  <si>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</si>
  <si>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</si>
  <si>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</si>
  <si>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</si>
  <si>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</si>
  <si>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</si>
  <si>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</si>
  <si>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</si>
  <si>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</si>
  <si>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</si>
  <si>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</si>
  <si>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</si>
  <si>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</si>
  <si>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</si>
  <si>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</si>
  <si>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</si>
  <si>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</si>
  <si>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</si>
  <si>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</si>
  <si>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</si>
  <si>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</si>
  <si>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</si>
  <si>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</si>
  <si>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</si>
  <si>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</si>
  <si>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</si>
  <si>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</si>
  <si>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</si>
  <si>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</si>
  <si>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</si>
  <si>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</si>
  <si>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</si>
  <si>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</si>
  <si>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</si>
  <si>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</si>
  <si>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</si>
  <si>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</si>
  <si>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</si>
  <si>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</si>
  <si>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</si>
  <si>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</si>
  <si>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</si>
  <si>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</si>
  <si>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</si>
  <si>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</si>
  <si>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</si>
  <si>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</si>
  <si>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</si>
  <si>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</si>
  <si>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</si>
  <si>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</si>
  <si>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</si>
  <si>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</si>
  <si>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</si>
  <si>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</si>
  <si>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</si>
  <si>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</si>
  <si>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</si>
  <si>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</si>
  <si>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</si>
  <si>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</si>
  <si>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</si>
  <si>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</si>
  <si>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</si>
  <si>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</si>
  <si>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</si>
  <si>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</si>
  <si>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</si>
  <si>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</si>
  <si>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</si>
  <si>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</si>
  <si>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</si>
  <si>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</si>
  <si>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</si>
  <si>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</si>
  <si>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</si>
  <si>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</si>
  <si>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</si>
  <si>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</si>
  <si>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</si>
  <si>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</si>
  <si>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</si>
  <si>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</si>
  <si>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</si>
  <si>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</si>
  <si>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</si>
  <si>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</si>
  <si>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</si>
  <si>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</si>
  <si>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</si>
  <si>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</si>
  <si>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</si>
  <si>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</si>
  <si>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</si>
  <si>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</si>
  <si>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</si>
  <si>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</si>
  <si>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</si>
  <si>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</si>
  <si>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</si>
  <si>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</si>
  <si>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</si>
  <si>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</si>
  <si>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</si>
  <si>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</si>
  <si>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</si>
  <si>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</si>
  <si>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</si>
  <si>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</si>
  <si>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</si>
  <si>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</si>
  <si>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</si>
  <si>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</si>
  <si>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</si>
  <si>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</si>
  <si>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</si>
  <si>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</si>
  <si>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</si>
  <si>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</si>
  <si>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</si>
  <si>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</si>
  <si>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</si>
  <si>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</si>
  <si>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</si>
  <si>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</si>
  <si>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</si>
  <si>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</si>
  <si>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</si>
  <si>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</si>
  <si>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</si>
  <si>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</si>
  <si>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</si>
  <si>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</si>
  <si>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</si>
  <si>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</si>
  <si>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</si>
  <si>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</si>
  <si>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</si>
  <si>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</si>
  <si>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</si>
  <si>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</si>
  <si>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</si>
  <si>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</si>
  <si>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</si>
  <si>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</si>
  <si>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</si>
  <si>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</si>
  <si>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</si>
  <si>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</si>
  <si>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</si>
  <si>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</si>
  <si>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</si>
  <si>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</si>
  <si>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</si>
  <si>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</si>
  <si>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</si>
  <si>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</si>
  <si>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</si>
  <si>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</si>
  <si>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</si>
  <si>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</si>
  <si>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</si>
  <si>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</si>
  <si>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</si>
  <si>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</si>
  <si>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</si>
  <si>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</si>
  <si>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</si>
  <si>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</si>
  <si>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</si>
  <si>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</si>
  <si>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</si>
  <si>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</si>
  <si>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</si>
  <si>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</si>
  <si>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</si>
  <si>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</si>
  <si>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</si>
  <si>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</si>
  <si>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</si>
  <si>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</si>
  <si>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</si>
  <si>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</si>
  <si>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</si>
  <si>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</si>
  <si>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</si>
  <si>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</si>
  <si>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</si>
  <si>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</si>
  <si>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</si>
  <si>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</si>
  <si>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</si>
  <si>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</si>
  <si>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</si>
  <si>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</si>
  <si>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</si>
  <si>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</si>
  <si>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</si>
  <si>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</si>
  <si>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</si>
  <si>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</si>
  <si>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</si>
  <si>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</si>
  <si>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</si>
  <si>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</si>
  <si>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</si>
  <si>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</si>
  <si>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</si>
  <si>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</si>
  <si>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</si>
  <si>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</si>
  <si>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</si>
  <si>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</si>
  <si>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</si>
  <si>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</si>
  <si>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</si>
  <si>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</si>
  <si>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</si>
  <si>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</si>
  <si>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</si>
  <si>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</si>
  <si>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</si>
  <si>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</si>
  <si>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</si>
  <si>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</si>
  <si>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</si>
  <si>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</si>
  <si>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</si>
  <si>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</si>
  <si>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</si>
  <si>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</si>
  <si>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</si>
  <si>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</si>
  <si>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</si>
  <si>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</si>
  <si>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</si>
  <si>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</si>
  <si>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</si>
  <si>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</si>
  <si>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</si>
  <si>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</si>
  <si>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</si>
  <si>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</si>
  <si>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</si>
  <si>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</si>
  <si>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</si>
  <si>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</si>
  <si>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</si>
  <si>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</si>
  <si>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</si>
  <si>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</si>
  <si>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</si>
  <si>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</si>
  <si>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</si>
  <si>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</si>
  <si>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</si>
  <si>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</si>
  <si>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</si>
  <si>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</si>
  <si>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</si>
  <si>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</si>
  <si>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</si>
  <si>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</si>
  <si>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</si>
  <si>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</si>
  <si>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</si>
  <si>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</si>
  <si>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</si>
  <si>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</si>
  <si>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</si>
  <si>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</si>
  <si>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</si>
  <si>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</si>
  <si>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</si>
  <si>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</si>
  <si>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</si>
  <si>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</si>
  <si>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</si>
  <si>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</si>
  <si>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</si>
  <si>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</si>
  <si>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</si>
  <si>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</si>
  <si>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</si>
  <si>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</si>
  <si>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</si>
  <si>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</si>
  <si>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</si>
  <si>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</si>
  <si>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</si>
  <si>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</si>
  <si>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</si>
  <si>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</si>
  <si>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</si>
  <si>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</si>
  <si>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</si>
  <si>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</si>
  <si>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</si>
  <si>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</si>
  <si>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</si>
  <si>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</si>
  <si>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</si>
  <si>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</si>
  <si>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</si>
  <si>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</si>
  <si>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</si>
  <si>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</si>
  <si>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</si>
  <si>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</si>
  <si>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</si>
  <si>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</si>
  <si>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</si>
  <si>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</si>
  <si>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</si>
  <si>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</si>
  <si>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</si>
  <si>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</si>
  <si>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</si>
  <si>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</si>
  <si>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</si>
  <si>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</si>
  <si>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</si>
  <si>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</si>
  <si>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</si>
  <si>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</si>
  <si>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</si>
  <si>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</si>
  <si>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</si>
  <si>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</si>
  <si>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</si>
  <si>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</si>
  <si>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</si>
  <si>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</si>
  <si>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</si>
  <si>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</si>
  <si>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</si>
  <si>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</si>
  <si>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</si>
  <si>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</si>
  <si>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</si>
  <si>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</si>
  <si>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</si>
  <si>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</si>
  <si>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</si>
  <si>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</si>
  <si>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</si>
  <si>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</si>
  <si>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</si>
  <si>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</si>
  <si>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</si>
  <si>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</si>
  <si>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</si>
  <si>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</si>
  <si>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</si>
  <si>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</si>
  <si>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</si>
  <si>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</si>
  <si>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</si>
  <si>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</si>
  <si>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</si>
  <si>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</si>
  <si>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</si>
  <si>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</si>
  <si>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</si>
  <si>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</si>
  <si>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</si>
  <si>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</si>
  <si>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</si>
  <si>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</si>
  <si>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</si>
  <si>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</si>
  <si>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</si>
  <si>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</si>
  <si>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</si>
  <si>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</si>
  <si>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</si>
  <si>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</si>
  <si>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</si>
  <si>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</si>
  <si>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</si>
  <si>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</si>
  <si>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</si>
  <si>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</si>
  <si>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</si>
  <si>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</si>
  <si>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</si>
  <si>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</si>
  <si>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</si>
  <si>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</si>
  <si>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</si>
  <si>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</si>
  <si>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</si>
  <si>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</si>
  <si>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</si>
  <si>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</si>
  <si>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</si>
  <si>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</si>
  <si>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</si>
  <si>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</si>
  <si>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</si>
  <si>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</si>
  <si>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</si>
  <si>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</si>
  <si>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</si>
  <si>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</si>
  <si>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</si>
  <si>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</si>
  <si>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</si>
  <si>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</si>
  <si>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</si>
  <si>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</si>
  <si>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</si>
  <si>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</si>
  <si>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</si>
  <si>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</si>
  <si>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</si>
  <si>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</si>
  <si>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</si>
  <si>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</si>
  <si>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</si>
  <si>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</si>
  <si>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</si>
  <si>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</si>
  <si>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</si>
  <si>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</si>
  <si>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</si>
  <si>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</si>
  <si>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</si>
  <si>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</si>
  <si>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</si>
  <si>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</si>
  <si>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</si>
  <si>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</si>
  <si>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</si>
  <si>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</si>
  <si>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</si>
  <si>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</si>
  <si>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</si>
  <si>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</si>
  <si>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</si>
  <si>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</si>
  <si>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</si>
  <si>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</si>
  <si>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</si>
  <si>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</si>
  <si>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</si>
  <si>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</si>
  <si>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</si>
  <si>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</si>
  <si>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</si>
  <si>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</si>
  <si>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</si>
  <si>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</si>
  <si>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</si>
  <si>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</si>
  <si>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</si>
  <si>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</si>
  <si>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</si>
  <si>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</si>
  <si>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</si>
  <si>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</si>
  <si>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</si>
  <si>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</si>
  <si>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</si>
  <si>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</si>
  <si>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</si>
  <si>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</si>
  <si>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</si>
  <si>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</si>
  <si>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</si>
  <si>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</si>
  <si>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</si>
  <si>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</si>
  <si>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</si>
  <si>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</si>
  <si>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</si>
  <si>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</si>
  <si>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</si>
  <si>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</si>
  <si>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</si>
  <si>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</si>
  <si>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</si>
  <si>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</si>
  <si>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</si>
  <si>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</si>
  <si>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</si>
  <si>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</si>
  <si>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</si>
  <si>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</si>
  <si>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</si>
  <si>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</si>
  <si>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</si>
  <si>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</si>
  <si>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</si>
  <si>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</si>
  <si>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</si>
  <si>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</si>
  <si>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</si>
  <si>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</si>
  <si>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</si>
  <si>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</si>
  <si>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</si>
  <si>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</si>
  <si>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</si>
  <si>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</si>
  <si>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</si>
  <si>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</si>
  <si>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</si>
  <si>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</si>
  <si>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</si>
  <si>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</si>
  <si>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</si>
  <si>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</si>
  <si>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</si>
  <si>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</si>
  <si>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</si>
  <si>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</si>
  <si>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</si>
  <si>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</si>
  <si>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</si>
  <si>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</si>
  <si>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</si>
  <si>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</si>
  <si>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</si>
  <si>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</si>
  <si>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</si>
  <si>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</si>
  <si>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</si>
  <si>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</si>
  <si>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</si>
  <si>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</si>
  <si>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</si>
  <si>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</si>
  <si>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</si>
  <si>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</si>
  <si>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</si>
  <si>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</si>
  <si>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</si>
  <si>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</si>
  <si>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</si>
  <si>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</si>
  <si>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</si>
  <si>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</si>
  <si>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</si>
  <si>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</si>
  <si>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</si>
  <si>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</si>
  <si>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</si>
  <si>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</si>
  <si>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</si>
  <si>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</si>
  <si>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</si>
  <si>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</si>
  <si>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</si>
  <si>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</si>
  <si>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</si>
  <si>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</si>
  <si>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</si>
  <si>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</si>
  <si>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</si>
  <si>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</si>
  <si>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</si>
  <si>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</si>
  <si>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</si>
  <si>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</si>
  <si>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</si>
  <si>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</si>
  <si>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</si>
  <si>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</si>
  <si>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</si>
  <si>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</si>
  <si>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</si>
  <si>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</si>
  <si>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</si>
  <si>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</si>
  <si>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</si>
  <si>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</si>
  <si>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</si>
  <si>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</si>
  <si>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</si>
  <si>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</si>
  <si>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</si>
  <si>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</si>
  <si>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</si>
  <si>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</si>
  <si>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</si>
  <si>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</si>
  <si>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</si>
  <si>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</si>
  <si>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</si>
  <si>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</si>
  <si>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</si>
  <si>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</si>
  <si>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</si>
  <si>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</si>
  <si>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</si>
  <si>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</si>
  <si>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</si>
  <si>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</si>
  <si>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</si>
  <si>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</si>
  <si>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</si>
  <si>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</si>
  <si>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</si>
  <si>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</si>
  <si>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</si>
  <si>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</si>
  <si>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</si>
  <si>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</si>
  <si>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</si>
  <si>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</si>
  <si>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</si>
  <si>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</si>
  <si>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</si>
  <si>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</si>
  <si>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</si>
  <si>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</si>
  <si>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</si>
  <si>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</si>
  <si>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</si>
  <si>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</si>
  <si>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</si>
  <si>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</si>
  <si>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</si>
  <si>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</si>
  <si>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</si>
  <si>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</si>
  <si>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</si>
  <si>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</si>
  <si>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</si>
  <si>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</si>
  <si>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</si>
  <si>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</si>
  <si>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</si>
  <si>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</si>
  <si>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</si>
  <si>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</si>
  <si>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</si>
  <si>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</si>
  <si>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</si>
  <si>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</si>
  <si>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</si>
  <si>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</si>
  <si>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</si>
  <si>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</si>
  <si>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</si>
  <si>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</si>
  <si>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</si>
  <si>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</si>
  <si>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</si>
  <si>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</si>
  <si>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</si>
  <si>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</si>
  <si>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</si>
  <si>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</si>
  <si>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</si>
  <si>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</si>
  <si>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</si>
  <si>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</si>
  <si>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</si>
  <si>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</si>
  <si>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</si>
  <si>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</si>
  <si>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</si>
  <si>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</si>
  <si>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</si>
  <si>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</si>
  <si>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</si>
  <si>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</si>
  <si>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</si>
  <si>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</si>
  <si>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</si>
  <si>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</si>
  <si>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</si>
  <si>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</si>
  <si>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</si>
  <si>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</si>
  <si>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</si>
  <si>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</si>
  <si>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</si>
  <si>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</si>
  <si>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</si>
  <si>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</si>
  <si>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</si>
  <si>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</si>
  <si>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</si>
  <si>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</si>
  <si>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</si>
  <si>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</si>
  <si>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</si>
  <si>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</si>
  <si>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</si>
  <si>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</si>
  <si>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</si>
  <si>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</si>
  <si>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</si>
  <si>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</si>
  <si>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</si>
  <si>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</si>
  <si>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</si>
  <si>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</si>
  <si>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</si>
  <si>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</si>
  <si>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</si>
  <si>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</si>
  <si>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</si>
  <si>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</si>
  <si>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</si>
  <si>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</si>
  <si>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</si>
  <si>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</si>
  <si>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</si>
  <si>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</si>
  <si>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</si>
  <si>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</si>
  <si>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</si>
  <si>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</si>
  <si>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</si>
  <si>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</si>
  <si>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</si>
  <si>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</si>
  <si>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</si>
  <si>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</si>
  <si>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</si>
  <si>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</si>
  <si>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</si>
  <si>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</si>
  <si>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</si>
  <si>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</si>
  <si>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</si>
  <si>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</si>
  <si>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</si>
  <si>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</si>
  <si>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</si>
  <si>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</si>
  <si>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</si>
  <si>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</si>
  <si>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</si>
  <si>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</si>
  <si>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</si>
  <si>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</si>
  <si>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</si>
  <si>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</si>
  <si>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</si>
  <si>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</si>
  <si>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</si>
  <si>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</si>
  <si>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</si>
  <si>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</si>
  <si>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</si>
  <si>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</si>
  <si>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</si>
  <si>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</si>
  <si>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</si>
  <si>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</si>
  <si>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</si>
  <si>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</si>
  <si>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</si>
  <si>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</si>
  <si>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</si>
  <si>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</si>
  <si>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</si>
  <si>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</si>
  <si>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</si>
  <si>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</si>
  <si>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</si>
  <si>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</si>
  <si>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</si>
  <si>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</si>
  <si>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</si>
  <si>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</si>
  <si>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</si>
  <si>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</si>
  <si>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</si>
  <si>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</si>
  <si>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</si>
  <si>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</si>
  <si>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</si>
  <si>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</si>
  <si>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</si>
  <si>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</si>
  <si>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</si>
  <si>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</si>
  <si>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</si>
  <si>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</si>
  <si>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</si>
  <si>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</si>
  <si>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</si>
  <si>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</si>
  <si>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</si>
  <si>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</si>
  <si>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</si>
  <si>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</si>
  <si>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</si>
  <si>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</si>
  <si>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</si>
  <si>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</si>
  <si>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</si>
  <si>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</si>
  <si>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</si>
  <si>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</si>
  <si>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</si>
  <si>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</si>
  <si>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</si>
  <si>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</si>
  <si>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</si>
  <si>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</si>
  <si>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</si>
  <si>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</si>
  <si>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</si>
  <si>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</si>
  <si>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</si>
  <si>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</si>
  <si>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</si>
  <si>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</si>
  <si>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</si>
  <si>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</si>
  <si>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</si>
  <si>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</si>
  <si>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</si>
  <si>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</si>
  <si>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</si>
  <si>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</si>
  <si>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</si>
  <si>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</si>
  <si>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</si>
  <si>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</si>
  <si>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</si>
  <si>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</si>
  <si>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</si>
  <si>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</si>
  <si>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</si>
  <si>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</si>
  <si>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</si>
  <si>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</si>
  <si>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</si>
  <si>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</si>
  <si>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</si>
  <si>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</si>
  <si>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</si>
  <si>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</si>
  <si>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</si>
  <si>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</si>
  <si>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</si>
  <si>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</si>
  <si>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</si>
  <si>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</si>
  <si>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</si>
  <si>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</si>
  <si>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</si>
  <si>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</si>
  <si>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</si>
  <si>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</si>
  <si>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</si>
  <si>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</si>
  <si>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</si>
  <si>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</si>
  <si>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</si>
  <si>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</si>
  <si>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</si>
  <si>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</si>
  <si>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</si>
  <si>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</si>
  <si>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</si>
  <si>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</si>
  <si>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</si>
  <si>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</si>
  <si>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</si>
  <si>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</si>
  <si>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</si>
  <si>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</si>
  <si>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</si>
  <si>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</si>
  <si>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</si>
  <si>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</si>
  <si>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</si>
  <si>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</si>
  <si>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</si>
  <si>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</si>
  <si>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</si>
  <si>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</si>
  <si>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</si>
  <si>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</si>
  <si>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</si>
  <si>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</si>
  <si>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</si>
  <si>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</si>
  <si>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</si>
  <si>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</si>
  <si>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</si>
  <si>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</si>
  <si>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</si>
  <si>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</si>
  <si>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</si>
  <si>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</si>
  <si>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</si>
  <si>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</si>
  <si>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</si>
  <si>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</si>
  <si>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</si>
  <si>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</si>
  <si>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</si>
  <si>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</si>
  <si>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</si>
  <si>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</si>
  <si>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</si>
  <si>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</si>
  <si>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</si>
  <si>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</si>
  <si>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</si>
  <si>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</si>
  <si>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</si>
  <si>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</si>
  <si>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</si>
  <si>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</si>
  <si>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</si>
  <si>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</si>
  <si>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</si>
  <si>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</si>
  <si>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</si>
  <si>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</si>
  <si>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</si>
  <si>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</si>
  <si>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</si>
  <si>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</si>
  <si>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</si>
  <si>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</si>
  <si>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</si>
  <si>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</si>
  <si>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</si>
  <si>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</si>
  <si>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</si>
  <si>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</si>
  <si>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</si>
  <si>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</si>
  <si>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</si>
  <si>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</si>
  <si>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</si>
  <si>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</si>
  <si>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</si>
  <si>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</si>
  <si>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</si>
  <si>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</si>
  <si>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</si>
  <si>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</si>
  <si>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</si>
  <si>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</si>
  <si>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</si>
  <si>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</si>
  <si>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</si>
  <si>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</si>
  <si>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</si>
  <si>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</si>
  <si>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</si>
  <si>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</si>
  <si>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</si>
  <si>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</si>
  <si>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</si>
  <si>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</si>
  <si>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</si>
  <si>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</si>
  <si>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</si>
  <si>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</si>
  <si>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</si>
  <si>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</si>
  <si>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</si>
  <si>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</si>
  <si>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</si>
  <si>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</si>
  <si>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</si>
  <si>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</si>
  <si>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</si>
  <si>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</si>
  <si>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</si>
  <si>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</si>
  <si>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</si>
  <si>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</si>
  <si>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</si>
  <si>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</si>
  <si>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</si>
  <si>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</si>
  <si>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</si>
  <si>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</si>
  <si>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</si>
  <si>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</si>
  <si>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</si>
  <si>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</si>
  <si>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</si>
  <si>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</si>
  <si>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</si>
  <si>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</si>
  <si>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</si>
  <si>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</si>
  <si>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</si>
  <si>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</si>
  <si>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</si>
  <si>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</si>
  <si>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</si>
  <si>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</si>
  <si>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</si>
  <si>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</si>
  <si>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</si>
  <si>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</si>
  <si>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</si>
  <si>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</si>
  <si>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</si>
  <si>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</si>
  <si>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</si>
  <si>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</si>
  <si>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</si>
  <si>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</si>
  <si>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</si>
  <si>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</si>
  <si>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</si>
  <si>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</si>
  <si>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</si>
  <si>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</si>
  <si>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</si>
  <si>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</si>
  <si>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</si>
  <si>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</si>
  <si>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</si>
  <si>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</si>
  <si>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</si>
  <si>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</si>
  <si>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</si>
  <si>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</si>
  <si>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</si>
  <si>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</si>
  <si>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</si>
  <si>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</si>
  <si>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</si>
  <si>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</si>
  <si>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</si>
  <si>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</si>
  <si>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</si>
  <si>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</si>
  <si>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</si>
  <si>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</si>
  <si>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</si>
  <si>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</si>
  <si>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</si>
  <si>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</si>
  <si>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</si>
  <si>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</si>
  <si>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</si>
  <si>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</si>
  <si>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</si>
  <si>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</si>
  <si>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</si>
  <si>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</si>
  <si>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</si>
  <si>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</si>
  <si>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</si>
  <si>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</si>
  <si>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</si>
  <si>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</si>
  <si>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</si>
  <si>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</si>
  <si>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</si>
  <si>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</si>
  <si>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</si>
  <si>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</si>
  <si>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</si>
  <si>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</si>
  <si>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</si>
  <si>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</si>
  <si>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</si>
  <si>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</si>
  <si>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</si>
  <si>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</si>
  <si>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</si>
  <si>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</si>
  <si>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</si>
  <si>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</si>
  <si>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</si>
  <si>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</si>
  <si>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</si>
  <si>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</si>
  <si>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</si>
  <si>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</si>
  <si>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</si>
  <si>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</si>
  <si>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</si>
  <si>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</si>
  <si>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</si>
  <si>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</si>
  <si>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</si>
  <si>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</si>
  <si>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</si>
  <si>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</si>
  <si>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</si>
  <si>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</si>
  <si>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</si>
  <si>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</si>
  <si>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</si>
  <si>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</si>
  <si>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</si>
  <si>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</si>
  <si>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</si>
  <si>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</si>
  <si>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</si>
  <si>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</si>
  <si>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</si>
  <si>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</si>
  <si>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</si>
  <si>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</si>
  <si>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</si>
  <si>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</si>
  <si>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</si>
  <si>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</si>
  <si>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</si>
  <si>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</si>
  <si>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</si>
  <si>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</si>
  <si>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</si>
  <si>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</si>
  <si>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</si>
  <si>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</si>
  <si>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</si>
  <si>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</si>
  <si>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</si>
  <si>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</si>
  <si>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</si>
  <si>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</si>
  <si>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</si>
  <si>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</si>
  <si>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</si>
  <si>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</si>
  <si>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</si>
  <si>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</si>
  <si>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</si>
  <si>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</si>
  <si>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</si>
  <si>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</si>
  <si>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</si>
  <si>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</si>
  <si>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</si>
  <si>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</si>
  <si>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</si>
  <si>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</si>
  <si>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</si>
  <si>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</si>
  <si>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</si>
  <si>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</si>
  <si>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</si>
  <si>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</si>
  <si>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</si>
  <si>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</si>
  <si>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</si>
  <si>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</si>
  <si>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</si>
  <si>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</si>
  <si>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</si>
  <si>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</si>
  <si>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</si>
  <si>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</si>
  <si>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</si>
  <si>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</si>
  <si>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</si>
  <si>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</si>
  <si>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</si>
  <si>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</si>
  <si>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</si>
  <si>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</si>
  <si>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</si>
  <si>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</si>
  <si>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</si>
  <si>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</si>
  <si>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</si>
  <si>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</si>
  <si>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</si>
  <si>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</si>
  <si>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</si>
  <si>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</si>
  <si>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</si>
  <si>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</si>
  <si>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</si>
  <si>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</si>
  <si>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</si>
  <si>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</si>
  <si>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</si>
  <si>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</si>
  <si>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</si>
  <si>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</si>
  <si>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</si>
  <si>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</si>
  <si>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</si>
  <si>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</si>
  <si>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</si>
  <si>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</si>
  <si>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</si>
  <si>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</si>
  <si>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</si>
  <si>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</si>
  <si>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</si>
  <si>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</si>
  <si>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</si>
  <si>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</si>
  <si>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</si>
  <si>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</si>
  <si>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</si>
  <si>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</si>
  <si>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</si>
  <si>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</si>
  <si>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</si>
  <si>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</si>
  <si>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</si>
  <si>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</si>
  <si>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</si>
  <si>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</si>
  <si>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</si>
  <si>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</si>
  <si>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</si>
  <si>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</si>
  <si>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</si>
  <si>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</si>
  <si>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</si>
  <si>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</si>
  <si>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</si>
  <si>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</si>
  <si>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</si>
  <si>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</si>
  <si>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</si>
  <si>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</si>
  <si>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</si>
  <si>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</si>
  <si>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</si>
  <si>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</si>
  <si>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</si>
  <si>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</si>
  <si>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</si>
  <si>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</si>
  <si>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</si>
  <si>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</si>
  <si>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</si>
  <si>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</si>
  <si>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</si>
  <si>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</si>
  <si>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</si>
  <si>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</si>
  <si>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</si>
  <si>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</si>
  <si>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</si>
  <si>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</si>
  <si>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</si>
  <si>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</si>
  <si>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</si>
  <si>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</si>
  <si>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</si>
  <si>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</si>
  <si>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</si>
  <si>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</si>
  <si>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</si>
  <si>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</si>
  <si>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</si>
  <si>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</si>
  <si>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</si>
  <si>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</si>
  <si>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</si>
  <si>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</si>
  <si>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</si>
  <si>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</si>
  <si>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</si>
  <si>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</si>
  <si>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</si>
  <si>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</si>
  <si>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</si>
  <si>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</si>
  <si>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</si>
  <si>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</si>
  <si>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</si>
  <si>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</si>
  <si>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</si>
  <si>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</si>
  <si>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</si>
  <si>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</si>
  <si>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</si>
  <si>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</si>
  <si>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</si>
  <si>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</si>
  <si>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</si>
  <si>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</si>
  <si>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</si>
  <si>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</si>
  <si>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</si>
  <si>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</si>
  <si>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</si>
  <si>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</si>
  <si>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</si>
  <si>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</si>
  <si>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</si>
  <si>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</si>
  <si>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</si>
  <si>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</si>
  <si>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</si>
  <si>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</si>
  <si>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</si>
  <si>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</si>
  <si>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</si>
  <si>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</si>
  <si>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</si>
  <si>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</si>
  <si>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</si>
  <si>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</si>
  <si>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</si>
  <si>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</si>
  <si>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</si>
  <si>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</si>
  <si>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</si>
  <si>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</si>
  <si>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</si>
  <si>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</si>
  <si>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</si>
  <si>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</si>
  <si>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</si>
  <si>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</si>
  <si>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</si>
  <si>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</si>
  <si>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</si>
  <si>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</si>
  <si>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</si>
  <si>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</si>
  <si>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</si>
  <si>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</si>
  <si>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</si>
  <si>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</si>
  <si>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</si>
  <si>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</si>
  <si>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</si>
  <si>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</si>
  <si>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</si>
  <si>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</si>
  <si>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</si>
  <si>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</si>
  <si>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</si>
  <si>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</si>
  <si>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</si>
  <si>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</si>
  <si>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</si>
  <si>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</si>
  <si>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</si>
  <si>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</si>
  <si>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</si>
  <si>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</si>
  <si>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</si>
  <si>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</si>
  <si>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</si>
  <si>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</si>
  <si>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</si>
  <si>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</si>
  <si>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</si>
  <si>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</si>
  <si>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</si>
  <si>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</si>
  <si>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</si>
  <si>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</si>
  <si>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</si>
  <si>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</si>
  <si>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</si>
  <si>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</si>
  <si>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</si>
  <si>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</si>
  <si>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</si>
  <si>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</si>
  <si>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</si>
  <si>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</si>
  <si>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</si>
  <si>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</si>
  <si>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</si>
  <si>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</si>
  <si>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</si>
  <si>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</si>
  <si>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</si>
  <si>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</si>
  <si>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</si>
  <si>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</si>
  <si>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</si>
  <si>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</si>
  <si>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</si>
  <si>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</si>
  <si>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</si>
  <si>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</si>
  <si>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</si>
  <si>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</si>
  <si>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</si>
  <si>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</si>
  <si>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</si>
  <si>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</si>
  <si>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</si>
  <si>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</si>
  <si>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</si>
  <si>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</si>
  <si>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</si>
  <si>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</si>
  <si>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</si>
  <si>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</si>
  <si>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</si>
  <si>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</si>
  <si>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</si>
  <si>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</si>
  <si>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</si>
  <si>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</si>
  <si>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</si>
  <si>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</si>
  <si>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</si>
  <si>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</si>
  <si>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</si>
  <si>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</si>
  <si>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</si>
  <si>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</si>
  <si>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</si>
  <si>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</si>
  <si>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</si>
  <si>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</si>
  <si>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</si>
  <si>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</si>
  <si>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</si>
  <si>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</si>
  <si>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</si>
  <si>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</si>
  <si>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</si>
  <si>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</si>
  <si>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</si>
  <si>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</si>
  <si>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</si>
  <si>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</si>
  <si>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</si>
  <si>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</si>
  <si>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</si>
  <si>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</si>
  <si>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</si>
  <si>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</si>
  <si>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</si>
  <si>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</si>
  <si>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</si>
  <si>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</si>
  <si>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</si>
  <si>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</si>
  <si>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</si>
  <si>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</si>
  <si>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</si>
  <si>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</si>
  <si>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</si>
  <si>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</si>
  <si>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</si>
  <si>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</si>
  <si>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</si>
  <si>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</si>
  <si>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</si>
  <si>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</si>
  <si>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</si>
  <si>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</si>
  <si>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</si>
  <si>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</si>
  <si>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</si>
  <si>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</si>
  <si>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</si>
  <si>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</si>
  <si>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</si>
  <si>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</si>
  <si>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</si>
  <si>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</si>
  <si>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</si>
  <si>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</si>
  <si>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</si>
  <si>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</si>
  <si>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</si>
  <si>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</si>
  <si>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</si>
  <si>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</si>
  <si>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</si>
  <si>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</si>
  <si>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</si>
  <si>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</si>
  <si>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</si>
  <si>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</si>
  <si>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</si>
  <si>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</si>
  <si>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</si>
  <si>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</si>
  <si>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</si>
  <si>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</si>
  <si>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</si>
  <si>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</si>
  <si>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</si>
  <si>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</si>
  <si>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</si>
  <si>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</si>
  <si>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</si>
  <si>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</si>
  <si>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</si>
  <si>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</si>
  <si>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</si>
  <si>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</si>
  <si>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</si>
  <si>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</si>
  <si>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</si>
  <si>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</si>
  <si>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</si>
  <si>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</si>
  <si>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</si>
  <si>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</si>
  <si>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</si>
  <si>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</si>
  <si>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</si>
  <si>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</si>
  <si>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</si>
  <si>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</si>
  <si>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</si>
  <si>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</si>
  <si>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</si>
  <si>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</si>
  <si>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</si>
  <si>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</si>
  <si>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</si>
  <si>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</si>
  <si>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</si>
  <si>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</si>
  <si>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</si>
  <si>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</si>
  <si>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</si>
  <si>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</si>
  <si>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</si>
  <si>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</si>
  <si>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</si>
  <si>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</si>
  <si>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</si>
  <si>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</si>
  <si>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</si>
  <si>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</si>
  <si>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</si>
  <si>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</si>
  <si>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</si>
  <si>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</si>
  <si>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</si>
  <si>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</si>
  <si>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</si>
  <si>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</si>
  <si>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</si>
  <si>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</si>
  <si>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</si>
  <si>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</si>
  <si>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</si>
  <si>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</si>
  <si>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</si>
  <si>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</si>
  <si>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</si>
  <si>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</si>
  <si>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</si>
  <si>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</si>
  <si>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</si>
  <si>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</si>
  <si>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</si>
  <si>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</si>
  <si>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</si>
  <si>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</si>
  <si>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</si>
  <si>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</si>
  <si>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</si>
  <si>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</si>
  <si>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</si>
  <si>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</si>
  <si>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</si>
  <si>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</si>
  <si>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</si>
  <si>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</si>
  <si>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</si>
  <si>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</si>
  <si>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</si>
  <si>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</si>
  <si>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</si>
  <si>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</si>
  <si>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</si>
  <si>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</si>
  <si>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</si>
  <si>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</si>
  <si>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</si>
  <si>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</si>
  <si>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</si>
  <si>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</si>
  <si>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</si>
  <si>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</si>
  <si>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</si>
  <si>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</si>
  <si>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</si>
  <si>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</si>
  <si>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</si>
  <si>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</si>
  <si>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</si>
  <si>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</si>
  <si>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</si>
  <si>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</si>
  <si>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</si>
  <si>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</si>
  <si>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</si>
  <si>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</si>
  <si>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</si>
  <si>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</si>
  <si>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</si>
  <si>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</si>
  <si>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</si>
  <si>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</si>
  <si>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</si>
  <si>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</si>
  <si>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</si>
  <si>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</si>
  <si>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</si>
  <si>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</si>
  <si>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</si>
  <si>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</si>
  <si>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</si>
  <si>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</si>
  <si>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</si>
  <si>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</si>
  <si>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</si>
  <si>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</si>
  <si>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</si>
  <si>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</si>
  <si>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</si>
  <si>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</si>
  <si>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</si>
  <si>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</si>
  <si>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</si>
  <si>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</si>
  <si>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</si>
  <si>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</si>
  <si>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</si>
  <si>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</si>
  <si>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</si>
  <si>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</si>
  <si>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</si>
  <si>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</si>
  <si>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</si>
  <si>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</si>
  <si>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</si>
  <si>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</si>
  <si>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</si>
  <si>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</si>
  <si>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</si>
  <si>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</si>
  <si>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</si>
  <si>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</si>
  <si>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</si>
  <si>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</si>
  <si>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</si>
  <si>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</si>
  <si>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</si>
  <si>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</si>
  <si>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</si>
  <si>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</si>
  <si>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</si>
  <si>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</si>
  <si>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</si>
  <si>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</si>
  <si>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</si>
  <si>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</si>
  <si>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</si>
  <si>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</si>
  <si>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</si>
  <si>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</si>
  <si>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</si>
  <si>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</si>
  <si>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</si>
  <si>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</si>
  <si>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</si>
  <si>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</si>
  <si>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</si>
  <si>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</si>
  <si>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</si>
  <si>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</si>
  <si>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</si>
  <si>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</si>
  <si>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</si>
  <si>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</si>
  <si>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</si>
  <si>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</si>
  <si>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</si>
  <si>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</si>
  <si>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</si>
  <si>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</si>
  <si>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</si>
  <si>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</si>
  <si>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</si>
  <si>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</si>
  <si>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</si>
  <si>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</si>
  <si>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</si>
  <si>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</si>
  <si>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</si>
  <si>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</si>
  <si>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</si>
  <si>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</si>
  <si>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</si>
  <si>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</si>
  <si>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</si>
  <si>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</si>
  <si>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</si>
  <si>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</si>
  <si>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</si>
  <si>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</si>
  <si>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</si>
  <si>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</si>
  <si>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</si>
  <si>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</si>
  <si>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</si>
  <si>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</si>
  <si>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</si>
  <si>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</si>
  <si>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</si>
  <si>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</si>
  <si>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</si>
  <si>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</si>
  <si>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</si>
  <si>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</si>
  <si>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</si>
  <si>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</si>
  <si>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</si>
  <si>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</si>
  <si>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</si>
  <si>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</si>
  <si>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</si>
  <si>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</si>
  <si>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</si>
  <si>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</si>
  <si>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</si>
  <si>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</si>
  <si>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</si>
  <si>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</si>
  <si>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</si>
  <si>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</si>
  <si>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</si>
  <si>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</si>
  <si>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</si>
  <si>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</si>
  <si>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</si>
  <si>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</si>
  <si>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</si>
  <si>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</si>
  <si>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</si>
  <si>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</si>
  <si>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</si>
  <si>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</si>
  <si>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</si>
  <si>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</si>
  <si>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</si>
  <si>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</si>
  <si>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</si>
  <si>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</si>
  <si>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</si>
  <si>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</si>
  <si>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</si>
  <si>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</si>
  <si>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</si>
  <si>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</si>
  <si>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</si>
  <si>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</si>
  <si>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</si>
  <si>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</si>
  <si>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</si>
  <si>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</si>
  <si>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</si>
  <si>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</si>
  <si>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</si>
  <si>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</si>
  <si>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</si>
  <si>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</si>
  <si>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</si>
  <si>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</si>
  <si>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</si>
  <si>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</si>
  <si>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</si>
  <si>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</si>
  <si>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</si>
  <si>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</si>
  <si>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</si>
  <si>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</si>
  <si>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</si>
  <si>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</si>
  <si>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</si>
  <si>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</si>
  <si>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</si>
  <si>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</si>
  <si>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</si>
  <si>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</si>
  <si>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</si>
  <si>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</si>
  <si>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</si>
  <si>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</si>
  <si>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</si>
  <si>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</si>
  <si>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</si>
  <si>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</si>
  <si>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</si>
  <si>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</si>
  <si>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</si>
  <si>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</si>
  <si>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</si>
  <si>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</si>
  <si>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</si>
  <si>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</si>
  <si>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</si>
  <si>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</si>
  <si>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</si>
  <si>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</si>
  <si>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</si>
  <si>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</si>
  <si>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</si>
  <si>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</si>
  <si>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</si>
  <si>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</si>
  <si>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</si>
  <si>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</si>
  <si>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</si>
  <si>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</si>
  <si>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</si>
  <si>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</si>
  <si>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</si>
  <si>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</si>
  <si>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</si>
  <si>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</si>
  <si>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</si>
  <si>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</si>
  <si>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</si>
  <si>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</si>
  <si>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</si>
  <si>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</si>
  <si>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</si>
  <si>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</si>
  <si>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</si>
  <si>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</si>
  <si>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</si>
  <si>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</si>
  <si>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</si>
  <si>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</si>
  <si>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</si>
  <si>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</si>
  <si>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</si>
  <si>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</si>
  <si>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</si>
  <si>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</si>
  <si>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</si>
  <si>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</si>
  <si>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</si>
  <si>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</si>
  <si>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</si>
  <si>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</si>
  <si>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</si>
  <si>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</si>
  <si>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</si>
  <si>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</si>
  <si>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</si>
  <si>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</si>
  <si>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</si>
  <si>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</si>
  <si>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</si>
  <si>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</si>
  <si>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</si>
  <si>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</si>
  <si>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</si>
  <si>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</si>
  <si>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</si>
  <si>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</si>
  <si>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</si>
  <si>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</si>
  <si>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</si>
  <si>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</si>
  <si>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</si>
  <si>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</si>
  <si>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</si>
  <si>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</si>
  <si>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</si>
  <si>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</si>
  <si>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</si>
  <si>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</si>
  <si>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</si>
  <si>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</si>
  <si>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</si>
  <si>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</si>
  <si>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</si>
  <si>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</si>
  <si>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</si>
  <si>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</si>
  <si>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</si>
  <si>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</si>
  <si>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</si>
  <si>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</si>
  <si>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</si>
  <si>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</si>
  <si>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</si>
  <si>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</si>
  <si>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</si>
  <si>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</si>
  <si>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</si>
  <si>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</si>
  <si>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</si>
  <si>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</si>
  <si>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</si>
  <si>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</si>
  <si>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</si>
  <si>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</si>
  <si>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</si>
  <si>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</si>
  <si>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</si>
  <si>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</si>
  <si>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</si>
  <si>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</si>
  <si>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</si>
  <si>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</si>
  <si>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</si>
  <si>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</si>
  <si>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</si>
  <si>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</si>
  <si>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</si>
  <si>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</si>
  <si>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</si>
  <si>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</si>
  <si>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</si>
  <si>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</si>
  <si>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</si>
  <si>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</si>
  <si>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</si>
  <si>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</si>
  <si>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</si>
  <si>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</si>
  <si>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</si>
  <si>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</si>
  <si>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</si>
  <si>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</si>
  <si>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</si>
  <si>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</si>
  <si>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</si>
  <si>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</si>
  <si>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</si>
  <si>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</si>
  <si>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</si>
  <si>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</si>
  <si>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</si>
  <si>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</si>
  <si>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</si>
  <si>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</si>
  <si>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</si>
  <si>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</si>
  <si>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</si>
  <si>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</si>
  <si>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</si>
  <si>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</si>
  <si>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</si>
  <si>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</si>
  <si>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</si>
  <si>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</si>
  <si>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</si>
  <si>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</si>
  <si>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</si>
  <si>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</si>
  <si>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</si>
  <si>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</si>
  <si>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</si>
  <si>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</si>
  <si>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</si>
  <si>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</si>
  <si>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</si>
  <si>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</si>
  <si>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</si>
  <si>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</si>
  <si>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</si>
  <si>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</si>
  <si>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</si>
  <si>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</si>
  <si>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</si>
  <si>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</si>
  <si>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</si>
  <si>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</si>
  <si>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</si>
  <si>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</si>
  <si>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</si>
  <si>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</si>
  <si>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</si>
  <si>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</si>
  <si>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</si>
  <si>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</si>
  <si>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</si>
  <si>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</si>
  <si>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</si>
  <si>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</si>
  <si>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</si>
  <si>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</si>
  <si>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</si>
  <si>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</si>
  <si>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</si>
  <si>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</si>
  <si>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</si>
  <si>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</si>
  <si>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</si>
  <si>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</si>
  <si>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</si>
  <si>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</si>
  <si>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</si>
  <si>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</si>
  <si>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</si>
  <si>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</si>
  <si>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</si>
  <si>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</si>
  <si>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</si>
  <si>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</si>
  <si>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</si>
  <si>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</si>
  <si>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</si>
  <si>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</si>
  <si>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</si>
  <si>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</si>
  <si>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</si>
  <si>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</si>
  <si>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</si>
  <si>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</si>
  <si>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</si>
  <si>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</si>
  <si>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</si>
  <si>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</si>
  <si>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</si>
  <si>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</si>
  <si>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</si>
  <si>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</si>
  <si>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</si>
  <si>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</si>
  <si>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</si>
  <si>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</si>
  <si>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</si>
  <si>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</si>
  <si>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</si>
  <si>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</si>
  <si>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</si>
  <si>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</si>
  <si>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</si>
  <si>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</si>
  <si>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</si>
  <si>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</si>
  <si>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</si>
  <si>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</si>
  <si>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</si>
  <si>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</si>
  <si>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</si>
  <si>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</si>
  <si>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</si>
  <si>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</si>
  <si>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</si>
  <si>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</si>
  <si>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</si>
  <si>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</si>
  <si>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</si>
  <si>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</si>
  <si>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</si>
  <si>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</si>
  <si>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</si>
  <si>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</si>
  <si>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</si>
  <si>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</si>
  <si>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</si>
  <si>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</si>
  <si>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</si>
  <si>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</si>
  <si>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</si>
  <si>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</si>
  <si>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</si>
  <si>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</si>
  <si>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</si>
  <si>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</si>
  <si>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</si>
  <si>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</si>
  <si>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</si>
  <si>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</si>
  <si>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</si>
  <si>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</si>
  <si>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</si>
  <si>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</si>
  <si>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</si>
  <si>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</si>
  <si>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</si>
  <si>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</si>
  <si>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</si>
  <si>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</si>
  <si>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</si>
  <si>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</si>
  <si>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</si>
  <si>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</si>
  <si>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</si>
  <si>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</si>
  <si>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</si>
  <si>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</si>
  <si>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</si>
  <si>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</si>
  <si>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</si>
  <si>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</si>
  <si>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</si>
  <si>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</si>
  <si>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</si>
  <si>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</si>
  <si>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</si>
  <si>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</si>
  <si>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</si>
  <si>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</si>
  <si>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</si>
  <si>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</si>
  <si>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</si>
  <si>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</si>
  <si>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</si>
  <si>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</si>
  <si>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</si>
  <si>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</si>
  <si>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</si>
  <si>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</si>
  <si>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</si>
  <si>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</si>
  <si>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</si>
  <si>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</si>
  <si>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</si>
  <si>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</si>
  <si>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</si>
  <si>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</si>
  <si>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</si>
  <si>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</si>
  <si>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</si>
  <si>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</si>
  <si>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</si>
  <si>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</si>
  <si>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</si>
  <si>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</si>
  <si>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</si>
  <si>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</si>
  <si>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</si>
  <si>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</si>
  <si>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</si>
  <si>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</si>
  <si>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</si>
  <si>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</si>
  <si>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</si>
  <si>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</si>
  <si>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</si>
  <si>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</si>
  <si>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</si>
  <si>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</si>
  <si>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</si>
  <si>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</si>
  <si>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</si>
  <si>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</si>
  <si>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</si>
  <si>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</si>
  <si>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</si>
  <si>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</si>
  <si>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</si>
  <si>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</si>
  <si>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</si>
  <si>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</si>
  <si>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</si>
  <si>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</si>
  <si>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</si>
  <si>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</si>
  <si>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</si>
  <si>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</si>
  <si>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</si>
  <si>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</si>
  <si>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</si>
  <si>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</si>
  <si>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</si>
  <si>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</si>
  <si>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</si>
  <si>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</si>
  <si>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</si>
  <si>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</si>
  <si>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</si>
  <si>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</si>
  <si>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</si>
  <si>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</si>
  <si>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</si>
  <si>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</si>
  <si>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</si>
  <si>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</si>
  <si>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</si>
  <si>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</si>
  <si>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</si>
  <si>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</si>
  <si>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</si>
  <si>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</si>
  <si>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</si>
  <si>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</si>
  <si>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</si>
  <si>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</si>
  <si>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</si>
  <si>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</si>
  <si>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</si>
  <si>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</si>
  <si>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</si>
  <si>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</si>
  <si>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</si>
  <si>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</si>
  <si>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</si>
  <si>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</si>
  <si>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</si>
  <si>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</si>
  <si>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</si>
  <si>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</si>
  <si>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</si>
  <si>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</si>
  <si>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</si>
  <si>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</si>
  <si>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</si>
  <si>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</si>
  <si>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</si>
  <si>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</si>
  <si>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</si>
  <si>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</si>
  <si>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</si>
  <si>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</si>
  <si>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</si>
  <si>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</si>
  <si>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</si>
  <si>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</si>
  <si>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</si>
  <si>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</si>
  <si>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</si>
  <si>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</si>
  <si>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</si>
  <si>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</si>
  <si>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</si>
  <si>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</si>
  <si>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</si>
  <si>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</si>
  <si>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</si>
  <si>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</si>
  <si>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</si>
  <si>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</si>
  <si>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</si>
  <si>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</si>
  <si>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</si>
  <si>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</si>
  <si>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</si>
  <si>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</si>
  <si>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</si>
  <si>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</si>
  <si>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</si>
  <si>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</si>
  <si>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</si>
  <si>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</si>
  <si>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</si>
  <si>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</si>
  <si>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</si>
  <si>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</si>
  <si>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</si>
  <si>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</si>
  <si>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</si>
  <si>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</si>
  <si>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</si>
  <si>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</si>
  <si>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</si>
  <si>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</si>
  <si>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</si>
  <si>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</si>
  <si>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</si>
  <si>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</si>
  <si>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</si>
  <si>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</si>
  <si>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</si>
  <si>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</si>
  <si>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</si>
  <si>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</si>
  <si>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</si>
  <si>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</si>
  <si>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</si>
  <si>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</si>
  <si>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</si>
  <si>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</si>
  <si>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</si>
  <si>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</si>
  <si>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</si>
  <si>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</si>
  <si>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</si>
  <si>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</si>
  <si>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</si>
  <si>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</si>
  <si>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</si>
  <si>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</si>
  <si>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</si>
  <si>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</si>
  <si>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</si>
  <si>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</si>
  <si>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</si>
  <si>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</si>
  <si>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</si>
  <si>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</si>
  <si>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</si>
  <si>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</si>
  <si>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</si>
  <si>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</si>
  <si>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</si>
  <si>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</si>
  <si>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</si>
  <si>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</si>
  <si>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</si>
  <si>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</si>
  <si>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</si>
  <si>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</si>
  <si>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</si>
  <si>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</si>
  <si>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</si>
  <si>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</si>
  <si>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</si>
  <si>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</si>
  <si>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</si>
  <si>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</si>
  <si>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</si>
  <si>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</si>
  <si>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</si>
  <si>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</si>
  <si>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</si>
  <si>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</si>
  <si>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</si>
  <si>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</si>
  <si>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</si>
  <si>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</si>
  <si>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</si>
  <si>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</si>
  <si>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</si>
  <si>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</si>
  <si>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</si>
  <si>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</si>
  <si>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</si>
  <si>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</si>
  <si>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</si>
  <si>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</si>
  <si>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</si>
  <si>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</si>
  <si>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</si>
  <si>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</si>
  <si>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</si>
  <si>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</si>
  <si>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</si>
  <si>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</si>
  <si>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</si>
  <si>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</si>
  <si>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</si>
  <si>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</si>
  <si>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</si>
  <si>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</si>
  <si>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</si>
  <si>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</si>
  <si>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</si>
  <si>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</si>
  <si>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</si>
  <si>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</si>
  <si>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</si>
  <si>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</si>
  <si>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</si>
  <si>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</si>
  <si>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</si>
  <si>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</si>
  <si>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</si>
  <si>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</si>
  <si>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</si>
  <si>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</si>
  <si>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</si>
  <si>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</si>
  <si>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</si>
  <si>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</si>
  <si>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</si>
  <si>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</si>
  <si>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</si>
  <si>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</si>
  <si>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</si>
  <si>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</si>
  <si>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</si>
  <si>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</si>
  <si>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</si>
  <si>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</si>
  <si>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</si>
  <si>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</si>
  <si>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</si>
  <si>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</si>
  <si>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</si>
  <si>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</si>
  <si>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</si>
  <si>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</si>
  <si>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</si>
  <si>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</si>
  <si>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</si>
  <si>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</si>
  <si>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</si>
  <si>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</si>
  <si>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</si>
  <si>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</si>
  <si>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</si>
  <si>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</si>
  <si>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</si>
  <si>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</si>
  <si>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</si>
  <si>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</si>
  <si>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</si>
  <si>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</si>
  <si>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</si>
  <si>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</si>
  <si>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</si>
  <si>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</si>
  <si>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</si>
  <si>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</si>
  <si>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</si>
  <si>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</si>
  <si>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</si>
  <si>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</si>
  <si>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</si>
  <si>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</si>
  <si>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</si>
  <si>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</si>
  <si>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</si>
  <si>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</si>
  <si>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</si>
  <si>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</si>
  <si>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</si>
  <si>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</si>
  <si>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</si>
  <si>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</si>
  <si>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</si>
  <si>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</si>
  <si>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</si>
  <si>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</si>
  <si>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</si>
  <si>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</si>
  <si>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</si>
  <si>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</si>
  <si>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</si>
  <si>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</si>
  <si>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</si>
  <si>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</si>
  <si>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</si>
  <si>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</si>
  <si>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</si>
  <si>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</si>
  <si>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</si>
  <si>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</si>
  <si>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</si>
  <si>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</si>
  <si>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</si>
  <si>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</si>
  <si>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</si>
  <si>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</si>
  <si>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</si>
  <si>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</si>
  <si>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</si>
  <si>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</si>
  <si>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</si>
  <si>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</si>
  <si>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</si>
  <si>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</si>
  <si>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</si>
  <si>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</si>
  <si>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</si>
  <si>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</si>
  <si>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</si>
  <si>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</si>
  <si>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</si>
  <si>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</si>
  <si>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</si>
  <si>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</si>
  <si>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</si>
  <si>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</si>
  <si>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</si>
  <si>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</si>
  <si>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</si>
  <si>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</si>
  <si>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</si>
  <si>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</si>
  <si>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</si>
  <si>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</si>
  <si>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</si>
  <si>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</si>
  <si>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</si>
  <si>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</si>
  <si>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</si>
  <si>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</si>
  <si>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</si>
  <si>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</si>
  <si>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</si>
  <si>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</si>
  <si>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</si>
  <si>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</si>
  <si>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</si>
  <si>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</si>
  <si>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</si>
  <si>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</si>
  <si>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</si>
  <si>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</si>
  <si>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</si>
  <si>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</si>
  <si>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</si>
  <si>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</si>
  <si>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</si>
  <si>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</si>
  <si>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</si>
  <si>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</si>
  <si>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</si>
  <si>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</si>
  <si>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</si>
  <si>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</si>
  <si>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</si>
  <si>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</si>
  <si>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</si>
  <si>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</si>
  <si>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</si>
  <si>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</si>
  <si>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</si>
  <si>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</si>
  <si>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</si>
  <si>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</si>
  <si>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</si>
  <si>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</si>
  <si>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</si>
  <si>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</si>
  <si>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</si>
  <si>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</si>
  <si>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</si>
  <si>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</si>
  <si>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</si>
  <si>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</si>
  <si>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</si>
  <si>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</si>
  <si>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</si>
  <si>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</si>
  <si>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</si>
  <si>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</si>
  <si>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</si>
  <si>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</si>
  <si>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</si>
  <si>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</si>
  <si>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</si>
  <si>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</si>
  <si>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</si>
  <si>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</si>
  <si>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</si>
  <si>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</si>
  <si>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</si>
  <si>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</si>
  <si>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</si>
  <si>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</si>
  <si>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</si>
  <si>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</si>
  <si>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</si>
  <si>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</si>
  <si>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</si>
  <si>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</si>
  <si>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</si>
  <si>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</si>
  <si>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</si>
  <si>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</si>
  <si>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</si>
  <si>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</si>
  <si>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</si>
  <si>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</si>
  <si>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</si>
  <si>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</si>
  <si>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</si>
  <si>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</si>
  <si>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</si>
  <si>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</si>
  <si>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</si>
  <si>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</si>
  <si>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</si>
  <si>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</si>
  <si>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</si>
  <si>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</si>
  <si>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</si>
  <si>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</si>
  <si>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</si>
  <si>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</si>
  <si>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</si>
  <si>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</si>
  <si>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</si>
  <si>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</si>
  <si>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</si>
  <si>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</si>
  <si>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</si>
  <si>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</si>
  <si>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</si>
  <si>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</si>
  <si>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</si>
  <si>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</si>
  <si>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</si>
  <si>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</si>
  <si>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</si>
  <si>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</si>
  <si>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</si>
  <si>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</si>
  <si>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</si>
  <si>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</si>
  <si>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</si>
  <si>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</si>
  <si>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</si>
  <si>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</si>
  <si>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</si>
  <si>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</si>
  <si>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</si>
  <si>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</si>
  <si>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</si>
  <si>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</si>
  <si>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</si>
  <si>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</si>
  <si>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</si>
  <si>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</si>
  <si>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</si>
  <si>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</si>
  <si>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</si>
  <si>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</si>
  <si>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</si>
  <si>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</si>
  <si>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</si>
  <si>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</si>
  <si>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</si>
  <si>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</si>
  <si>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</si>
  <si>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</si>
  <si>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</si>
  <si>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</si>
  <si>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</si>
  <si>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</si>
  <si>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</si>
  <si>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</si>
  <si>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</si>
  <si>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</si>
  <si>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</si>
  <si>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</si>
  <si>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</si>
  <si>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</si>
  <si>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</si>
  <si>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</si>
  <si>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</si>
  <si>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</si>
  <si>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</si>
  <si>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</si>
  <si>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</si>
  <si>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</si>
  <si>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</si>
  <si>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</si>
  <si>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</si>
  <si>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</si>
  <si>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</si>
  <si>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</si>
  <si>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</si>
  <si>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</si>
  <si>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</si>
  <si>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</si>
  <si>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</si>
  <si>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</si>
  <si>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</si>
  <si>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</si>
  <si>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</si>
  <si>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</si>
  <si>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</si>
  <si>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</si>
  <si>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</si>
  <si>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</si>
  <si>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</si>
  <si>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</si>
  <si>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</si>
  <si>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</si>
  <si>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</si>
  <si>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</si>
  <si>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</si>
  <si>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</si>
  <si>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</si>
  <si>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</si>
  <si>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</si>
  <si>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</si>
  <si>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</si>
  <si>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</si>
  <si>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</si>
  <si>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</si>
  <si>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</si>
  <si>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</si>
  <si>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</si>
  <si>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</si>
  <si>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</si>
  <si>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</si>
  <si>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</si>
  <si>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</si>
  <si>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</si>
  <si>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</si>
  <si>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</si>
  <si>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</si>
  <si>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</si>
  <si>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</si>
  <si>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</si>
  <si>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</si>
  <si>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</si>
  <si>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</si>
  <si>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</si>
  <si>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</si>
  <si>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</si>
  <si>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</si>
  <si>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</si>
  <si>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</si>
  <si>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</si>
  <si>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</si>
  <si>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</si>
  <si>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</si>
  <si>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</si>
  <si>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</si>
  <si>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</si>
  <si>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</si>
  <si>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</si>
  <si>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</si>
  <si>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</si>
  <si>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</si>
  <si>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</si>
  <si>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</si>
  <si>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</si>
  <si>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</si>
  <si>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</si>
  <si>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</si>
  <si>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</si>
  <si>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</si>
  <si>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</si>
  <si>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</si>
  <si>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</si>
  <si>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</si>
  <si>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</si>
  <si>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</si>
  <si>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</si>
  <si>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</si>
  <si>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</si>
  <si>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</si>
  <si>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</si>
  <si>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</si>
  <si>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</si>
  <si>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</si>
  <si>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</si>
  <si>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</si>
  <si>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</si>
  <si>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</si>
  <si>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</si>
  <si>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</si>
  <si>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</si>
  <si>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</si>
  <si>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</si>
  <si>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</si>
  <si>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</si>
  <si>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</si>
  <si>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</si>
  <si>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</si>
  <si>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</si>
  <si>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</si>
  <si>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</si>
  <si>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</si>
  <si>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</si>
  <si>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</si>
  <si>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</si>
  <si>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</si>
  <si>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</si>
  <si>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</si>
  <si>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</si>
  <si>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</si>
  <si>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</si>
  <si>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</si>
  <si>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</si>
  <si>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</si>
  <si>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</si>
  <si>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</si>
  <si>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</si>
  <si>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</si>
  <si>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</si>
  <si>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</si>
  <si>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</si>
  <si>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</si>
  <si>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</si>
  <si>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</si>
  <si>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</si>
  <si>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</si>
  <si>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</si>
  <si>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</si>
  <si>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</si>
  <si>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</si>
  <si>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</si>
  <si>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</si>
  <si>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</si>
  <si>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</si>
  <si>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</si>
  <si>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</si>
  <si>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</si>
  <si>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</si>
  <si>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</si>
  <si>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</si>
  <si>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</si>
  <si>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</si>
  <si>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</si>
  <si>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</si>
  <si>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</si>
  <si>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</si>
  <si>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</si>
  <si>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</si>
  <si>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</si>
  <si>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</si>
  <si>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</si>
  <si>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</si>
  <si>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</si>
  <si>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</si>
  <si>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</si>
  <si>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</si>
  <si>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</si>
  <si>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</si>
  <si>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</si>
  <si>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</si>
  <si>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</si>
  <si>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</si>
  <si>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</si>
  <si>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</si>
  <si>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</si>
  <si>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</si>
  <si>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</si>
  <si>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</si>
  <si>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</si>
  <si>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</si>
  <si>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</si>
  <si>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</si>
  <si>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</si>
  <si>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</si>
  <si>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</si>
  <si>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</si>
  <si>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</si>
  <si>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</si>
  <si>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</si>
  <si>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</si>
  <si>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</si>
  <si>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</si>
  <si>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</si>
  <si>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</si>
  <si>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</si>
  <si>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</si>
  <si>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</si>
  <si>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</si>
  <si>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</si>
  <si>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</si>
  <si>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</si>
  <si>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</si>
  <si>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</si>
  <si>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</si>
  <si>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</si>
  <si>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</si>
  <si>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</si>
  <si>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</si>
  <si>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</si>
  <si>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</si>
  <si>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</si>
  <si>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</si>
  <si>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</si>
  <si>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</si>
  <si>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</si>
  <si>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</si>
  <si>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</si>
  <si>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</si>
  <si>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</si>
  <si>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</si>
  <si>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</si>
  <si>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</si>
  <si>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</si>
  <si>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</si>
  <si>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</si>
  <si>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</si>
  <si>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</si>
  <si>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</si>
  <si>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</si>
  <si>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</si>
  <si>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</si>
  <si>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</si>
  <si>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</si>
  <si>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</si>
  <si>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</si>
  <si>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</si>
  <si>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</si>
  <si>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</si>
  <si>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</si>
  <si>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</si>
  <si>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</si>
  <si>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</si>
  <si>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</si>
  <si>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</si>
  <si>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</si>
  <si>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</si>
  <si>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</si>
  <si>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</si>
  <si>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</si>
  <si>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</si>
  <si>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</si>
  <si>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</si>
  <si>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</si>
  <si>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</si>
  <si>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</si>
  <si>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</si>
  <si>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</si>
  <si>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</si>
  <si>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</si>
  <si>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</si>
  <si>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</si>
  <si>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</si>
  <si>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</si>
  <si>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</si>
  <si>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</si>
  <si>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</si>
  <si>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</si>
  <si>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</si>
  <si>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</si>
  <si>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</si>
  <si>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</si>
  <si>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</si>
  <si>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</si>
  <si>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</si>
  <si>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</si>
  <si>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</si>
  <si>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</si>
  <si>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</si>
  <si>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</si>
  <si>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</si>
  <si>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</si>
  <si>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</si>
  <si>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</si>
  <si>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</si>
  <si>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</si>
  <si>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</si>
  <si>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</si>
  <si>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</si>
  <si>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</si>
  <si>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</si>
  <si>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</si>
  <si>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</si>
  <si>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</si>
  <si>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</si>
  <si>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</si>
  <si>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</si>
  <si>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</si>
  <si>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</si>
  <si>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</si>
  <si>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</si>
  <si>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</si>
  <si>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</si>
  <si>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</si>
  <si>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</si>
  <si>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</si>
  <si>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</si>
  <si>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</si>
  <si>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</si>
  <si>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</si>
  <si>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</si>
  <si>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</si>
  <si>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</si>
  <si>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</si>
  <si>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</si>
  <si>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</si>
  <si>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</si>
  <si>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</si>
  <si>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</si>
  <si>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</si>
  <si>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</si>
  <si>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</si>
  <si>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</si>
  <si>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</si>
  <si>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</si>
  <si>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</si>
  <si>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</si>
  <si>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</si>
  <si>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</si>
  <si>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</si>
  <si>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</si>
  <si>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</si>
  <si>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</si>
  <si>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</si>
  <si>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</si>
  <si>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</si>
  <si>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</si>
  <si>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</si>
  <si>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</si>
  <si>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</si>
  <si>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</si>
  <si>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</si>
  <si>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</si>
  <si>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</si>
  <si>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</si>
  <si>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</si>
  <si>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</si>
  <si>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</si>
  <si>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</si>
  <si>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</si>
  <si>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</si>
  <si>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</si>
  <si>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</si>
  <si>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</si>
  <si>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</si>
  <si>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</si>
  <si>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</si>
  <si>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</si>
  <si>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</si>
  <si>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</si>
  <si>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</si>
  <si>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</si>
  <si>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</si>
  <si>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</si>
  <si>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</si>
  <si>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</si>
  <si>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</si>
  <si>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</si>
  <si>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</si>
  <si>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</si>
  <si>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</si>
  <si>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</si>
  <si>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</si>
  <si>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</si>
  <si>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</si>
  <si>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</si>
  <si>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</si>
  <si>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</si>
  <si>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</si>
  <si>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</si>
  <si>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</si>
  <si>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</si>
  <si>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</si>
  <si>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</si>
  <si>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</si>
  <si>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</si>
  <si>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</si>
  <si>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</si>
  <si>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</si>
  <si>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</si>
  <si>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</si>
  <si>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</si>
  <si>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</si>
  <si>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</si>
  <si>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</si>
  <si>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</si>
  <si>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</si>
  <si>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</si>
  <si>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</si>
  <si>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</si>
  <si>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</si>
  <si>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</si>
  <si>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</si>
  <si>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</si>
  <si>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</si>
  <si>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</si>
  <si>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</si>
  <si>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</si>
  <si>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</si>
  <si>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</si>
  <si>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</si>
  <si>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</si>
  <si>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</si>
  <si>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</si>
  <si>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</si>
  <si>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</si>
  <si>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</si>
  <si>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</si>
  <si>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</si>
  <si>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</si>
  <si>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</si>
  <si>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</si>
  <si>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</si>
  <si>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</si>
  <si>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</si>
  <si>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</si>
  <si>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</si>
  <si>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</si>
  <si>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</si>
  <si>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</si>
  <si>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</si>
  <si>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</si>
  <si>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</si>
  <si>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</si>
  <si>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</si>
  <si>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</si>
  <si>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</si>
  <si>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</si>
  <si>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</si>
  <si>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</si>
  <si>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</si>
  <si>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</si>
  <si>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</si>
  <si>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</si>
  <si>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</si>
  <si>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</si>
  <si>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</si>
  <si>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</si>
  <si>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</si>
  <si>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</si>
  <si>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</si>
  <si>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</si>
  <si>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</si>
  <si>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</si>
  <si>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</si>
  <si>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</si>
  <si>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</si>
  <si>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</si>
  <si>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</si>
  <si>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</si>
  <si>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</si>
  <si>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</si>
  <si>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</si>
  <si>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</si>
  <si>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</si>
  <si>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</si>
  <si>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</si>
  <si>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</si>
  <si>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</si>
  <si>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</si>
  <si>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</si>
  <si>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</si>
  <si>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</si>
  <si>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</si>
  <si>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</si>
  <si>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</si>
  <si>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</si>
  <si>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</si>
  <si>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</si>
  <si>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</si>
  <si>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</si>
  <si>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</si>
  <si>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</si>
  <si>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</si>
  <si>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</si>
  <si>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</si>
  <si>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</si>
  <si>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</si>
  <si>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</si>
  <si>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</si>
  <si>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</si>
  <si>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</si>
  <si>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</si>
  <si>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</si>
  <si>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</si>
  <si>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</si>
  <si>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</si>
  <si>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</si>
  <si>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</si>
  <si>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</si>
  <si>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</si>
  <si>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</si>
  <si>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</si>
  <si>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</si>
  <si>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</si>
  <si>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</si>
  <si>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</si>
  <si>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</si>
  <si>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</si>
  <si>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</si>
  <si>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</si>
  <si>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</si>
  <si>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</si>
  <si>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</si>
  <si>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</si>
  <si>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</si>
  <si>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</si>
  <si>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</si>
  <si>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</si>
  <si>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</si>
  <si>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</si>
  <si>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</si>
  <si>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</si>
  <si>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</si>
  <si>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</si>
  <si>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</si>
  <si>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</si>
  <si>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</si>
  <si>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</si>
  <si>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</si>
  <si>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</si>
  <si>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</si>
  <si>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</si>
  <si>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</si>
  <si>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</si>
  <si>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</si>
  <si>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</si>
  <si>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</si>
  <si>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</si>
  <si>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</si>
  <si>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</si>
  <si>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</si>
  <si>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</si>
  <si>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</si>
  <si>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</si>
  <si>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</si>
  <si>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</si>
  <si>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</si>
  <si>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</si>
  <si>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</si>
  <si>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</si>
  <si>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</si>
  <si>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</si>
  <si>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</si>
  <si>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</si>
  <si>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</si>
  <si>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</si>
  <si>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</si>
  <si>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</si>
  <si>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</si>
  <si>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</si>
  <si>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</si>
  <si>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</si>
  <si>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</si>
  <si>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</si>
  <si>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</si>
  <si>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</si>
  <si>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</si>
  <si>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</si>
  <si>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</si>
  <si>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</si>
  <si>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</si>
  <si>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</si>
  <si>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</si>
  <si>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</si>
  <si>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</si>
  <si>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</si>
  <si>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</si>
  <si>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</si>
  <si>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</si>
  <si>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</si>
  <si>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</si>
  <si>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</si>
  <si>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</si>
  <si>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</si>
  <si>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</si>
  <si>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</si>
  <si>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</si>
  <si>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</si>
  <si>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</si>
  <si>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</si>
  <si>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</si>
  <si>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</si>
  <si>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</si>
  <si>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</si>
  <si>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</si>
  <si>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</si>
  <si>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</si>
  <si>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</si>
  <si>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</si>
  <si>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</si>
  <si>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</si>
  <si>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</si>
  <si>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</si>
  <si>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</si>
  <si>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</si>
  <si>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</si>
  <si>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</si>
  <si>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</si>
  <si>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</si>
  <si>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</si>
  <si>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</si>
  <si>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</si>
  <si>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</si>
  <si>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</si>
  <si>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</si>
  <si>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</si>
  <si>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</si>
  <si>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</si>
  <si>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</si>
  <si>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</si>
  <si>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</si>
  <si>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</si>
  <si>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</si>
  <si>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</si>
  <si>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</si>
  <si>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</si>
  <si>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</si>
  <si>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</si>
  <si>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</si>
  <si>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</si>
  <si>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</si>
  <si>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</si>
  <si>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</si>
  <si>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</si>
  <si>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</si>
  <si>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</si>
  <si>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</si>
  <si>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</si>
  <si>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</si>
  <si>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</si>
  <si>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</si>
  <si>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</si>
  <si>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</si>
  <si>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</si>
  <si>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</si>
  <si>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</si>
  <si>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</si>
  <si>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</si>
  <si>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</si>
  <si>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</si>
  <si>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</si>
  <si>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</si>
  <si>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</si>
  <si>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</si>
  <si>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</si>
  <si>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</si>
  <si>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</si>
  <si>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</si>
  <si>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</si>
  <si>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</si>
  <si>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</si>
  <si>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</si>
  <si>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</si>
  <si>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</si>
  <si>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</si>
  <si>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</si>
  <si>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</si>
  <si>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</si>
  <si>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</si>
  <si>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</si>
  <si>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</si>
  <si>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</si>
  <si>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</si>
  <si>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</si>
  <si>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</si>
  <si>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</si>
  <si>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</si>
  <si>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</si>
  <si>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</si>
  <si>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</si>
  <si>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</si>
  <si>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</si>
  <si>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</si>
  <si>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</si>
  <si>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</si>
  <si>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</si>
  <si>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</si>
  <si>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</si>
  <si>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</si>
  <si>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</si>
  <si>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</si>
  <si>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</si>
  <si>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</si>
  <si>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</si>
  <si>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</si>
  <si>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</si>
  <si>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</si>
  <si>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</si>
  <si>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</si>
  <si>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</si>
  <si>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</si>
  <si>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</si>
  <si>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</si>
  <si>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</si>
  <si>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</si>
  <si>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</si>
  <si>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</si>
  <si>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</si>
  <si>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</si>
  <si>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</si>
  <si>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</si>
  <si>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</si>
  <si>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</si>
  <si>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</si>
  <si>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</si>
  <si>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</si>
  <si>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</si>
  <si>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</si>
  <si>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</si>
  <si>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</si>
  <si>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</si>
  <si>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</si>
  <si>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</si>
  <si>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</si>
  <si>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</si>
  <si>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</si>
  <si>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</si>
  <si>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</si>
  <si>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</si>
  <si>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</si>
  <si>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</si>
  <si>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</si>
  <si>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</si>
  <si>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</si>
  <si>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</si>
  <si>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</si>
  <si>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</si>
  <si>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</si>
  <si>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</si>
  <si>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</si>
  <si>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</si>
  <si>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</si>
  <si>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</si>
  <si>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</si>
  <si>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</si>
  <si>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</si>
  <si>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</si>
  <si>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</si>
  <si>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</si>
  <si>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</si>
  <si>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</si>
  <si>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</si>
  <si>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</si>
  <si>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</si>
  <si>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</si>
  <si>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</si>
  <si>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</si>
  <si>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</si>
  <si>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</si>
  <si>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</si>
  <si>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</si>
  <si>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</si>
  <si>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</si>
  <si>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</si>
  <si>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</si>
  <si>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</si>
  <si>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</si>
  <si>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</si>
  <si>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</si>
  <si>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</si>
  <si>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</si>
  <si>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</si>
  <si>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</si>
  <si>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</si>
  <si>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</si>
  <si>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</si>
  <si>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</si>
  <si>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</si>
  <si>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</si>
  <si>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</si>
  <si>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</si>
  <si>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</si>
  <si>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</si>
  <si>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</si>
  <si>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</si>
  <si>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</si>
  <si>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</si>
  <si>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</si>
  <si>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</si>
  <si>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</si>
  <si>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</si>
  <si>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</si>
  <si>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</si>
  <si>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</si>
  <si>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</si>
  <si>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</si>
  <si>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</si>
  <si>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</si>
  <si>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</si>
  <si>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</si>
  <si>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</si>
  <si>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</si>
  <si>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</si>
  <si>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</si>
  <si>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</si>
  <si>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</si>
  <si>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</si>
  <si>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</si>
  <si>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</si>
  <si>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</si>
  <si>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</si>
  <si>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</si>
  <si>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</si>
  <si>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</si>
  <si>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</si>
  <si>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</si>
  <si>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</si>
  <si>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</si>
  <si>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</si>
  <si>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</si>
  <si>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</si>
  <si>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</si>
  <si>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</si>
  <si>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</si>
  <si>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</si>
  <si>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</si>
  <si>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</si>
  <si>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</si>
  <si>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</si>
  <si>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</si>
  <si>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</si>
  <si>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</si>
  <si>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</si>
  <si>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</si>
  <si>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</si>
  <si>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</si>
  <si>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</si>
  <si>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</si>
  <si>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</si>
  <si>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</si>
  <si>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</si>
  <si>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</si>
  <si>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</si>
  <si>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</si>
  <si>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</si>
  <si>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</si>
  <si>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</si>
  <si>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</si>
  <si>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</si>
  <si>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</si>
  <si>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</si>
  <si>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</si>
  <si>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</si>
  <si>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</si>
  <si>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</si>
  <si>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</si>
  <si>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</si>
  <si>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</si>
  <si>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</si>
  <si>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</si>
  <si>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</si>
  <si>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</si>
  <si>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</si>
  <si>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</si>
  <si>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</si>
  <si>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</si>
  <si>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</si>
  <si>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</si>
  <si>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</si>
  <si>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</si>
  <si>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</si>
  <si>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</si>
  <si>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</si>
  <si>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</si>
  <si>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</si>
  <si>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</si>
  <si>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</si>
  <si>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</si>
  <si>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</si>
  <si>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</si>
  <si>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</si>
  <si>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</si>
  <si>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</si>
  <si>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</si>
  <si>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</si>
  <si>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</si>
  <si>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</si>
  <si>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</si>
  <si>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</si>
  <si>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</si>
  <si>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</si>
  <si>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</si>
  <si>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</si>
  <si>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</si>
  <si>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</si>
  <si>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</si>
  <si>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</si>
  <si>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</si>
  <si>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</si>
  <si>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</si>
  <si>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</si>
  <si>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</si>
  <si>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</si>
  <si>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</si>
  <si>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</si>
  <si>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</si>
  <si>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</si>
  <si>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</si>
  <si>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</si>
  <si>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</si>
  <si>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</si>
  <si>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</si>
  <si>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</si>
  <si>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</si>
  <si>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</si>
  <si>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</si>
  <si>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</si>
  <si>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</si>
  <si>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</si>
  <si>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</si>
  <si>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</si>
  <si>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</si>
  <si>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</si>
  <si>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</si>
  <si>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</si>
  <si>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</si>
  <si>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</si>
  <si>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</si>
  <si>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</si>
  <si>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</si>
  <si>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</si>
  <si>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</si>
  <si>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</si>
  <si>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</si>
  <si>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</si>
  <si>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</si>
  <si>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</si>
  <si>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</si>
  <si>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</si>
  <si>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</si>
  <si>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</si>
  <si>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</si>
  <si>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</si>
  <si>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</si>
  <si>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</si>
  <si>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</si>
  <si>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</si>
  <si>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</si>
  <si>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</si>
  <si>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</si>
  <si>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</si>
  <si>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</si>
  <si>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</si>
  <si>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</si>
  <si>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</si>
  <si>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</si>
  <si>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</si>
  <si>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</si>
  <si>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</si>
  <si>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</si>
  <si>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</si>
  <si>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</si>
  <si>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</si>
  <si>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</si>
  <si>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</si>
  <si>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</si>
  <si>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</si>
  <si>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</si>
  <si>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</si>
  <si>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</si>
  <si>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</si>
  <si>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</si>
  <si>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</si>
  <si>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</si>
  <si>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</si>
  <si>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</si>
  <si>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</si>
  <si>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</si>
  <si>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</si>
  <si>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</si>
  <si>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</si>
  <si>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</si>
  <si>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</si>
  <si>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</si>
  <si>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</si>
  <si>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</si>
  <si>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</si>
  <si>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</si>
  <si>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</si>
  <si>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</si>
  <si>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</si>
  <si>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</si>
  <si>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</si>
  <si>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</si>
  <si>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</si>
  <si>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</si>
  <si>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</si>
  <si>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</si>
  <si>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</si>
  <si>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</si>
  <si>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</si>
  <si>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</si>
  <si>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</si>
  <si>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</si>
  <si>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</si>
  <si>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</si>
  <si>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</si>
  <si>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</si>
  <si>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</si>
  <si>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</si>
  <si>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</si>
  <si>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</si>
  <si>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</si>
  <si>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</si>
  <si>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</si>
  <si>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</si>
  <si>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</si>
  <si>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</si>
  <si>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</si>
  <si>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</si>
  <si>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</si>
  <si>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</si>
  <si>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</si>
  <si>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</si>
  <si>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</si>
  <si>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</si>
  <si>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</si>
  <si>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</si>
  <si>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</si>
  <si>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</si>
  <si>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</si>
  <si>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</si>
  <si>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</si>
  <si>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</si>
  <si>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</si>
  <si>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</si>
  <si>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</si>
  <si>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</si>
  <si>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</si>
  <si>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</si>
  <si>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</si>
  <si>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</si>
  <si>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</si>
  <si>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</si>
  <si>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</si>
  <si>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</si>
  <si>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</si>
  <si>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</si>
  <si>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</si>
  <si>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</si>
  <si>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</si>
  <si>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</si>
  <si>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</si>
  <si>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</si>
  <si>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</si>
  <si>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</si>
  <si>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</si>
  <si>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</si>
  <si>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</si>
  <si>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</si>
  <si>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</si>
  <si>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</si>
  <si>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</si>
  <si>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</si>
  <si>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</si>
  <si>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</si>
  <si>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</si>
  <si>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</si>
  <si>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</si>
  <si>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</si>
  <si>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</si>
  <si>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</si>
  <si>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</si>
  <si>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</si>
  <si>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</si>
  <si>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</si>
  <si>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</si>
  <si>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</si>
  <si>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</si>
  <si>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</si>
  <si>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</si>
  <si>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</si>
  <si>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</si>
  <si>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</si>
  <si>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</si>
  <si>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</si>
  <si>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</si>
  <si>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</si>
  <si>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</si>
  <si>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</si>
  <si>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</si>
  <si>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</si>
  <si>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</si>
  <si>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</si>
  <si>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</si>
  <si>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</si>
  <si>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</si>
  <si>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</si>
  <si>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</si>
  <si>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</si>
  <si>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</si>
  <si>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</si>
  <si>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</si>
  <si>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</si>
  <si>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</si>
  <si>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</si>
  <si>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</si>
  <si>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</si>
  <si>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</si>
  <si>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</si>
  <si>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</si>
  <si>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</si>
  <si>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</si>
  <si>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</si>
  <si>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</si>
  <si>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</si>
  <si>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</si>
  <si>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</si>
  <si>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</si>
  <si>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</si>
  <si>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</si>
  <si>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</si>
  <si>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</si>
  <si>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</si>
  <si>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</si>
  <si>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</si>
  <si>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</si>
  <si>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</si>
  <si>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</si>
  <si>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</si>
  <si>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</si>
  <si>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</si>
  <si>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</si>
  <si>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</si>
  <si>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</si>
  <si>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</si>
  <si>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</si>
  <si>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</si>
  <si>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</si>
  <si>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</si>
  <si>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</si>
  <si>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</si>
  <si>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</si>
  <si>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</si>
  <si>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</si>
  <si>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</si>
  <si>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</si>
  <si>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</si>
  <si>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</si>
  <si>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</si>
  <si>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</si>
  <si>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</si>
  <si>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</si>
  <si>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</si>
  <si>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</si>
  <si>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</si>
  <si>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</si>
  <si>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</si>
  <si>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</si>
  <si>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</si>
  <si>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</si>
  <si>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</si>
  <si>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</si>
  <si>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</si>
  <si>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</si>
  <si>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</si>
  <si>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</si>
  <si>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</si>
  <si>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</si>
  <si>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</si>
  <si>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</si>
  <si>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</si>
  <si>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</si>
  <si>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</si>
  <si>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</si>
  <si>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</si>
  <si>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</si>
  <si>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</si>
  <si>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</si>
  <si>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</si>
  <si>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</si>
  <si>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</si>
  <si>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</si>
  <si>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</si>
  <si>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</si>
  <si>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</si>
  <si>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</si>
  <si>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</si>
  <si>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</si>
  <si>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</si>
  <si>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</si>
  <si>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</si>
  <si>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</si>
  <si>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</si>
  <si>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</si>
  <si>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</si>
  <si>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</si>
  <si>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</si>
  <si>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</si>
  <si>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</si>
  <si>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</si>
  <si>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</si>
  <si>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</si>
  <si>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</si>
  <si>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</si>
  <si>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</si>
  <si>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</si>
  <si>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</si>
  <si>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</si>
  <si>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</si>
  <si>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</si>
  <si>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</si>
  <si>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</si>
  <si>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</si>
  <si>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</si>
  <si>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</si>
  <si>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</si>
  <si>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</si>
  <si>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</si>
  <si>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</si>
  <si>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</si>
  <si>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</si>
  <si>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</si>
  <si>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</si>
  <si>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</si>
  <si>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</si>
  <si>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</si>
  <si>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</si>
  <si>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</si>
  <si>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</si>
  <si>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</si>
  <si>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</si>
  <si>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</si>
  <si>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</si>
  <si>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</si>
  <si>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</si>
  <si>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</si>
  <si>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</si>
  <si>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</si>
  <si>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</si>
  <si>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</si>
  <si>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</si>
  <si>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</si>
  <si>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</si>
  <si>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</si>
  <si>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</si>
  <si>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</si>
  <si>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</si>
  <si>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</si>
  <si>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</si>
  <si>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</si>
  <si>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</si>
  <si>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</si>
  <si>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</si>
  <si>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</si>
  <si>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</si>
  <si>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</si>
  <si>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</si>
  <si>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</si>
  <si>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</si>
  <si>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</si>
  <si>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</si>
  <si>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</si>
  <si>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</si>
  <si>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</si>
  <si>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</si>
  <si>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</si>
  <si>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</si>
  <si>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</si>
  <si>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</si>
  <si>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</si>
  <si>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</si>
  <si>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</si>
  <si>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</si>
  <si>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</si>
  <si>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</si>
  <si>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</si>
  <si>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</si>
  <si>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</si>
  <si>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</si>
  <si>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</si>
  <si>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</si>
  <si>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</si>
  <si>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</si>
  <si>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</si>
  <si>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</si>
  <si>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</si>
  <si>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</si>
  <si>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</si>
  <si>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</si>
  <si>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</si>
  <si>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</si>
  <si>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</si>
  <si>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</si>
  <si>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</si>
  <si>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</si>
  <si>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</si>
  <si>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</si>
  <si>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</si>
  <si>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</si>
  <si>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</si>
  <si>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</si>
  <si>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</si>
  <si>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</si>
  <si>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</si>
  <si>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</si>
  <si>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</si>
  <si>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</si>
  <si>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</si>
  <si>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</si>
  <si>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</si>
  <si>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</si>
  <si>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</si>
  <si>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</si>
  <si>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</si>
  <si>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</si>
  <si>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</si>
  <si>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</si>
  <si>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</si>
  <si>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</si>
  <si>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</si>
  <si>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</si>
  <si>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</si>
  <si>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</si>
  <si>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</si>
  <si>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</si>
  <si>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</si>
  <si>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</si>
  <si>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</si>
  <si>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</si>
  <si>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</si>
  <si>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</si>
  <si>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</si>
  <si>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</si>
  <si>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</si>
  <si>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</si>
  <si>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</si>
  <si>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</si>
  <si>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</si>
  <si>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</si>
  <si>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</si>
  <si>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</si>
  <si>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</si>
  <si>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</si>
  <si>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</si>
  <si>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</si>
  <si>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</si>
  <si>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</si>
  <si>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</si>
  <si>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</si>
  <si>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</si>
  <si>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</si>
  <si>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</si>
  <si>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</si>
  <si>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</si>
  <si>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</si>
  <si>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</si>
  <si>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</si>
  <si>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</si>
  <si>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</si>
  <si>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</si>
  <si>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</si>
  <si>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</si>
  <si>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</si>
  <si>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</si>
  <si>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</si>
  <si>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</si>
  <si>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</si>
  <si>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</si>
  <si>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</si>
  <si>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</si>
  <si>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</si>
  <si>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</si>
  <si>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</si>
  <si>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</si>
  <si>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</si>
  <si>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</si>
  <si>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</si>
  <si>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</si>
  <si>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</si>
  <si>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</si>
  <si>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</si>
  <si>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</si>
  <si>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</si>
  <si>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</si>
  <si>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</si>
  <si>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</si>
  <si>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</si>
  <si>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</si>
  <si>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</si>
  <si>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</si>
  <si>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</si>
  <si>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</si>
  <si>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</si>
  <si>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</si>
  <si>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</si>
  <si>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</si>
  <si>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</si>
  <si>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</si>
  <si>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</si>
  <si>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</si>
  <si>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</si>
  <si>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</si>
  <si>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</si>
  <si>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</si>
  <si>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</si>
  <si>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</si>
  <si>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</si>
  <si>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</si>
  <si>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</si>
  <si>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</si>
  <si>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</si>
  <si>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</si>
  <si>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</si>
  <si>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</si>
  <si>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</si>
  <si>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</si>
  <si>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</si>
  <si>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</si>
  <si>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</si>
  <si>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</si>
  <si>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</si>
  <si>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</si>
  <si>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</si>
  <si>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</si>
  <si>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</si>
  <si>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</si>
  <si>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</si>
  <si>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</si>
  <si>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</si>
  <si>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</si>
  <si>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</si>
  <si>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</si>
  <si>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</si>
  <si>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</si>
  <si>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</si>
  <si>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</si>
  <si>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</si>
  <si>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</si>
  <si>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</si>
  <si>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</si>
  <si>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</si>
  <si>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</si>
  <si>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</si>
  <si>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</si>
  <si>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</si>
  <si>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</si>
  <si>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</si>
  <si>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</si>
  <si>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</si>
  <si>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</si>
  <si>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</si>
  <si>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</si>
  <si>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</si>
  <si>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</si>
  <si>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</si>
  <si>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</si>
  <si>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</si>
  <si>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</si>
  <si>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</si>
  <si>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</si>
  <si>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</si>
  <si>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</si>
  <si>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</si>
  <si>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</si>
  <si>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</si>
  <si>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</si>
  <si>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</si>
  <si>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</si>
  <si>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</si>
  <si>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</si>
  <si>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</si>
  <si>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</si>
  <si>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</si>
  <si>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</si>
  <si>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</si>
  <si>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</si>
  <si>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</si>
  <si>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</si>
  <si>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</si>
  <si>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</si>
  <si>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</si>
  <si>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</si>
  <si>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</si>
  <si>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</si>
  <si>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</si>
  <si>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</si>
  <si>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</si>
  <si>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</si>
  <si>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</si>
  <si>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</si>
  <si>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</si>
  <si>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</si>
  <si>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</si>
  <si>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</si>
  <si>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</si>
  <si>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</si>
  <si>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</si>
  <si>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</si>
  <si>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</si>
  <si>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</si>
  <si>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</si>
  <si>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</si>
  <si>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</si>
  <si>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</si>
  <si>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</si>
  <si>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</si>
  <si>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</si>
  <si>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</si>
  <si>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</si>
  <si>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</si>
  <si>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</si>
  <si>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</si>
  <si>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</si>
  <si>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</si>
  <si>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</si>
  <si>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</si>
  <si>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</si>
  <si>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</si>
  <si>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</si>
  <si>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</si>
  <si>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</si>
  <si>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</si>
  <si>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</si>
  <si>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</si>
  <si>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</si>
  <si>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</si>
  <si>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</si>
  <si>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</si>
  <si>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</si>
  <si>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</si>
  <si>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</si>
  <si>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</si>
  <si>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</si>
  <si>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</si>
  <si>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</si>
  <si>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</si>
  <si>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</si>
  <si>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</si>
  <si>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</si>
  <si>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</si>
  <si>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</si>
  <si>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</si>
  <si>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</si>
  <si>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</si>
  <si>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</si>
  <si>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</si>
  <si>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</si>
  <si>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</si>
  <si>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</si>
  <si>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</si>
  <si>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</si>
  <si>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</si>
  <si>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</si>
  <si>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</si>
  <si>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</si>
  <si>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</si>
  <si>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</si>
  <si>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</si>
  <si>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</si>
  <si>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</si>
  <si>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</si>
  <si>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</si>
  <si>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</si>
  <si>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</si>
  <si>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</si>
  <si>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</si>
  <si>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</si>
  <si>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</si>
  <si>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</si>
  <si>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</si>
  <si>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</si>
  <si>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</si>
  <si>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</si>
  <si>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</si>
  <si>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</si>
  <si>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</si>
  <si>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</si>
  <si>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</si>
  <si>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</si>
  <si>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</si>
  <si>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</si>
  <si>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</si>
  <si>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</si>
  <si>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</si>
  <si>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</si>
  <si>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</si>
  <si>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</si>
  <si>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</si>
  <si>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</si>
  <si>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</si>
  <si>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</si>
  <si>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</si>
  <si>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</si>
  <si>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</si>
  <si>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</si>
  <si>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</si>
  <si>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</si>
  <si>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</si>
  <si>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</si>
  <si>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</si>
  <si>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</si>
  <si>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</si>
  <si>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</si>
  <si>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</si>
  <si>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</si>
  <si>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</si>
  <si>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</si>
  <si>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</si>
  <si>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</si>
  <si>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</si>
  <si>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</si>
  <si>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</si>
  <si>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</si>
  <si>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</si>
  <si>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</si>
  <si>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</si>
  <si>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</si>
  <si>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</si>
  <si>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</si>
  <si>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</si>
  <si>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</si>
  <si>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</si>
  <si>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</si>
  <si>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</si>
  <si>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</si>
  <si>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</si>
  <si>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</si>
  <si>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</si>
  <si>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</si>
  <si>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</si>
  <si>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</si>
  <si>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</si>
  <si>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</si>
  <si>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</si>
  <si>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</si>
  <si>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</si>
  <si>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</si>
  <si>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</si>
  <si>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</si>
  <si>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</si>
  <si>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</si>
  <si>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</si>
  <si>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</si>
  <si>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</si>
  <si>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</si>
  <si>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</si>
  <si>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</si>
  <si>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</si>
  <si>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</si>
  <si>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</si>
  <si>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</si>
  <si>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</si>
  <si>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</si>
  <si>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</si>
  <si>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</si>
  <si>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</si>
  <si>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</si>
  <si>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</si>
  <si>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</si>
  <si>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</si>
  <si>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</si>
  <si>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</si>
  <si>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</si>
  <si>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</si>
  <si>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</si>
  <si>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</si>
  <si>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</si>
  <si>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</si>
  <si>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</si>
  <si>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</si>
  <si>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</si>
  <si>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</si>
  <si>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</si>
  <si>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</si>
  <si>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</si>
  <si>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</si>
  <si>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</si>
  <si>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</si>
  <si>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</si>
  <si>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</si>
  <si>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</si>
  <si>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</si>
  <si>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</si>
  <si>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</si>
  <si>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</si>
  <si>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</si>
  <si>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</si>
  <si>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</si>
  <si>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</si>
  <si>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</si>
  <si>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</si>
  <si>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</si>
  <si>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</si>
  <si>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</si>
  <si>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</si>
  <si>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</si>
  <si>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</si>
  <si>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</si>
  <si>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</si>
  <si>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</si>
  <si>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</si>
  <si>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</si>
  <si>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</si>
  <si>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</si>
  <si>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</si>
  <si>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</si>
  <si>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</si>
  <si>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</si>
  <si>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</si>
  <si>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</si>
  <si>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</si>
  <si>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</si>
  <si>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</si>
  <si>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</si>
  <si>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</si>
  <si>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</si>
  <si>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</si>
  <si>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</si>
  <si>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</si>
  <si>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</si>
  <si>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</si>
  <si>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</si>
  <si>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</si>
  <si>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</si>
  <si>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</si>
  <si>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</si>
  <si>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</si>
  <si>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</si>
  <si>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</si>
  <si>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</si>
  <si>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</si>
  <si>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</si>
  <si>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</si>
  <si>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</si>
  <si>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</si>
  <si>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</si>
  <si>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</si>
  <si>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</si>
  <si>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</si>
  <si>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</si>
  <si>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</si>
  <si>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</si>
  <si>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</si>
  <si>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</si>
  <si>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</si>
  <si>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</si>
  <si>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</si>
  <si>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</si>
  <si>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</si>
  <si>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</si>
  <si>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</si>
  <si>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</si>
  <si>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</si>
  <si>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</si>
  <si>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</si>
  <si>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</si>
  <si>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</si>
  <si>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</si>
  <si>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</si>
  <si>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</si>
  <si>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</si>
  <si>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</si>
  <si>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</si>
  <si>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</si>
  <si>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</si>
  <si>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</si>
  <si>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</si>
  <si>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</si>
  <si>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</si>
  <si>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</si>
  <si>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</si>
  <si>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</si>
  <si>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</si>
  <si>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</si>
  <si>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</si>
  <si>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</si>
  <si>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</si>
  <si>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</si>
  <si>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</si>
  <si>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</si>
  <si>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</si>
  <si>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</si>
  <si>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</si>
  <si>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</si>
  <si>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</si>
  <si>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</si>
  <si>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</si>
  <si>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</si>
  <si>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</si>
  <si>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</si>
  <si>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</si>
  <si>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</si>
  <si>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</si>
  <si>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</si>
  <si>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</si>
  <si>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</si>
  <si>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</si>
  <si>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</si>
  <si>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</si>
  <si>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</si>
  <si>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</si>
  <si>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</si>
  <si>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</si>
  <si>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</si>
  <si>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</si>
  <si>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</si>
  <si>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</si>
  <si>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</si>
  <si>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</si>
  <si>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</si>
  <si>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</si>
  <si>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</si>
  <si>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</si>
  <si>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</si>
  <si>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</si>
  <si>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</si>
  <si>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</si>
  <si>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</si>
  <si>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</si>
  <si>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</si>
  <si>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</si>
  <si>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</si>
  <si>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</si>
  <si>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</si>
  <si>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</si>
  <si>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</si>
  <si>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</si>
  <si>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</si>
  <si>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</si>
  <si>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</si>
  <si>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</si>
  <si>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</si>
  <si>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</si>
  <si>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</si>
  <si>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</si>
  <si>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</si>
  <si>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</si>
  <si>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</si>
  <si>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</si>
  <si>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</si>
  <si>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</si>
  <si>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</si>
  <si>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</si>
  <si>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</si>
  <si>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</si>
  <si>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</si>
  <si>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</si>
  <si>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</si>
  <si>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</si>
  <si>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</si>
  <si>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</si>
  <si>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</si>
  <si>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</si>
  <si>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</si>
  <si>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</si>
  <si>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</si>
  <si>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</si>
  <si>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</si>
  <si>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</si>
  <si>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</si>
  <si>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</si>
  <si>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</si>
  <si>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</si>
  <si>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</si>
  <si>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</si>
  <si>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</si>
  <si>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</si>
  <si>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</si>
  <si>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</si>
  <si>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</si>
  <si>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</si>
  <si>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</si>
  <si>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</si>
  <si>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</si>
  <si>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</si>
  <si>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</si>
  <si>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</si>
  <si>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</si>
  <si>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</si>
  <si>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</si>
  <si>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</si>
  <si>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</si>
  <si>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</si>
  <si>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</si>
  <si>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</si>
  <si>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</si>
  <si>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</si>
  <si>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</si>
  <si>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</si>
  <si>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</si>
  <si>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</si>
  <si>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</si>
  <si>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</si>
  <si>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</si>
  <si>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</si>
  <si>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</si>
  <si>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</si>
  <si>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</si>
  <si>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</si>
  <si>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</si>
  <si>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</si>
  <si>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</si>
  <si>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</si>
  <si>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</si>
  <si>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</si>
  <si>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</si>
  <si>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</si>
  <si>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</si>
  <si>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</si>
  <si>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</si>
  <si>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</si>
  <si>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</si>
  <si>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</si>
  <si>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</si>
  <si>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</si>
  <si>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</si>
  <si>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</si>
  <si>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</si>
  <si>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</si>
  <si>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</si>
  <si>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</si>
  <si>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</si>
  <si>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</si>
  <si>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</si>
  <si>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</si>
  <si>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</si>
  <si>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</si>
  <si>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</si>
  <si>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</si>
  <si>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</si>
  <si>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</si>
  <si>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</si>
  <si>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</si>
  <si>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</si>
  <si>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</si>
  <si>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</si>
  <si>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</si>
  <si>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</si>
  <si>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</si>
  <si>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</si>
  <si>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</si>
  <si>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</si>
  <si>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</si>
  <si>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</si>
  <si>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</si>
  <si>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</si>
  <si>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</si>
  <si>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</si>
  <si>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</si>
  <si>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</si>
  <si>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</si>
  <si>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</si>
  <si>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</si>
  <si>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</si>
  <si>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</si>
  <si>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</si>
  <si>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</si>
  <si>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</si>
  <si>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</si>
  <si>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</si>
  <si>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</si>
  <si>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</si>
  <si>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</si>
  <si>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</si>
  <si>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</si>
  <si>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</si>
  <si>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</si>
  <si>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</si>
  <si>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</si>
  <si>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</si>
  <si>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</si>
  <si>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</si>
  <si>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</si>
  <si>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</si>
  <si>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</si>
  <si>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</si>
  <si>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</si>
  <si>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</si>
  <si>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</si>
  <si>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</si>
  <si>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</si>
  <si>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</si>
  <si>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</si>
  <si>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</si>
  <si>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</si>
  <si>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</si>
  <si>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</si>
  <si>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</si>
  <si>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</si>
  <si>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</si>
  <si>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</si>
  <si>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</si>
  <si>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</si>
  <si>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</si>
  <si>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</si>
  <si>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</si>
  <si>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</si>
  <si>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</si>
  <si>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</si>
  <si>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</si>
  <si>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</si>
  <si>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</si>
  <si>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</si>
  <si>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</si>
  <si>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</si>
  <si>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</si>
  <si>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</si>
  <si>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</si>
  <si>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</si>
  <si>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</si>
  <si>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</si>
  <si>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</si>
  <si>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</si>
  <si>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</si>
  <si>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</si>
  <si>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</si>
  <si>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</si>
  <si>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</si>
  <si>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</si>
  <si>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</si>
  <si>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</si>
  <si>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</si>
  <si>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</si>
  <si>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</si>
  <si>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</si>
  <si>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</si>
  <si>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</si>
  <si>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</si>
  <si>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</si>
  <si>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</si>
  <si>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</si>
  <si>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</si>
  <si>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</si>
  <si>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</si>
  <si>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</si>
  <si>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</si>
  <si>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</si>
  <si>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</si>
  <si>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</si>
  <si>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</si>
  <si>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</si>
  <si>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</si>
  <si>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</si>
  <si>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</si>
  <si>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</si>
  <si>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</si>
  <si>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</si>
  <si>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</si>
  <si>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</si>
  <si>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</si>
  <si>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</si>
  <si>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</si>
  <si>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</si>
  <si>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</si>
  <si>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</si>
  <si>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</si>
  <si>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</si>
  <si>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</si>
  <si>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</si>
  <si>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</si>
  <si>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</si>
  <si>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</si>
  <si>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</si>
  <si>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</si>
  <si>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</si>
  <si>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</si>
  <si>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</si>
  <si>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</si>
  <si>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</si>
  <si>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</si>
  <si>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</si>
  <si>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</si>
  <si>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</si>
  <si>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</si>
  <si>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</si>
  <si>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</si>
  <si>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</si>
  <si>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</si>
  <si>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</si>
  <si>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</si>
  <si>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</si>
  <si>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</si>
  <si>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</si>
  <si>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</si>
  <si>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</si>
  <si>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</si>
  <si>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</si>
  <si>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</si>
  <si>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</si>
  <si>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</si>
  <si>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</si>
  <si>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</si>
  <si>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</si>
  <si>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</si>
  <si>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</si>
  <si>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</si>
  <si>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</si>
  <si>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</si>
  <si>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</si>
  <si>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</si>
  <si>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</si>
  <si>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</si>
  <si>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</si>
  <si>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</si>
  <si>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</si>
  <si>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</si>
  <si>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</si>
  <si>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</si>
  <si>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</si>
  <si>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</si>
  <si>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</si>
  <si>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</si>
  <si>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</si>
  <si>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</si>
  <si>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</si>
  <si>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</si>
  <si>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</si>
  <si>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</si>
  <si>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</si>
  <si>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</si>
  <si>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</si>
  <si>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</si>
  <si>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</si>
  <si>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</si>
  <si>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</si>
  <si>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</si>
  <si>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</si>
  <si>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</si>
  <si>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</si>
  <si>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</si>
  <si>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</si>
  <si>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</si>
  <si>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</si>
  <si>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</si>
  <si>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</si>
  <si>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</si>
  <si>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</si>
  <si>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</si>
  <si>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</si>
  <si>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</si>
  <si>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</si>
  <si>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</si>
  <si>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</si>
  <si>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</si>
  <si>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</si>
  <si>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</si>
  <si>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</si>
  <si>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</si>
  <si>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</si>
  <si>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</si>
  <si>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</si>
  <si>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</si>
  <si>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</si>
  <si>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</si>
  <si>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</si>
  <si>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</si>
  <si>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</si>
  <si>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</si>
  <si>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</si>
  <si>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</si>
  <si>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</si>
  <si>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</si>
  <si>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</si>
  <si>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</si>
  <si>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</si>
  <si>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</si>
  <si>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</si>
  <si>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</si>
  <si>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</si>
  <si>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</si>
  <si>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</si>
  <si>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</si>
  <si>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</si>
  <si>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</si>
  <si>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</si>
  <si>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</si>
  <si>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</si>
  <si>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</si>
  <si>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</si>
  <si>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</si>
  <si>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</si>
  <si>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</si>
  <si>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</si>
  <si>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</si>
  <si>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</si>
  <si>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</si>
  <si>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</si>
  <si>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</si>
  <si>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</si>
  <si>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</si>
  <si>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</si>
  <si>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</si>
  <si>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</si>
  <si>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</si>
  <si>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</si>
  <si>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</si>
  <si>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</si>
  <si>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</si>
  <si>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</si>
  <si>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</si>
  <si>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</si>
  <si>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</si>
  <si>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</si>
  <si>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</si>
  <si>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</si>
  <si>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</si>
  <si>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</si>
  <si>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</si>
  <si>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</si>
  <si>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</si>
  <si>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</si>
  <si>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</si>
  <si>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</si>
  <si>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</si>
  <si>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</si>
  <si>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</si>
  <si>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</si>
  <si>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</si>
  <si>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</si>
  <si>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</si>
  <si>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</si>
  <si>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</si>
  <si>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</si>
  <si>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</si>
  <si>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</si>
  <si>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</si>
  <si>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</si>
  <si>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</si>
  <si>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</si>
  <si>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</si>
  <si>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</si>
  <si>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</si>
  <si>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</si>
  <si>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</si>
  <si>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</si>
  <si>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</si>
  <si>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</si>
  <si>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</si>
  <si>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</si>
  <si>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</si>
  <si>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</si>
  <si>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</si>
  <si>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</si>
  <si>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</si>
  <si>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</si>
  <si>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</si>
  <si>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</si>
  <si>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</si>
  <si>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</si>
  <si>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</si>
  <si>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</si>
  <si>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</si>
  <si>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</si>
  <si>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</si>
  <si>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</si>
  <si>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</si>
  <si>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</si>
  <si>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</si>
  <si>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</si>
  <si>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</si>
  <si>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</si>
  <si>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</si>
  <si>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</si>
  <si>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</si>
  <si>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</si>
  <si>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</si>
  <si>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</si>
  <si>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</si>
  <si>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</si>
  <si>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</si>
  <si>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</si>
  <si>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</si>
  <si>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</si>
  <si>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</si>
  <si>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</si>
  <si>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</si>
  <si>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</si>
  <si>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</si>
  <si>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</si>
  <si>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</si>
  <si>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</si>
  <si>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</si>
  <si>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</si>
  <si>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</si>
  <si>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</si>
  <si>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</si>
  <si>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</si>
  <si>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</si>
  <si>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</si>
  <si>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</si>
  <si>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</si>
  <si>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</si>
  <si>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</si>
  <si>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</si>
  <si>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</si>
  <si>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</si>
  <si>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</si>
  <si>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</si>
  <si>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</si>
  <si>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</si>
  <si>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</si>
  <si>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</si>
  <si>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</si>
  <si>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</si>
  <si>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</si>
  <si>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</si>
  <si>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</si>
  <si>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</si>
  <si>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</si>
  <si>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</si>
  <si>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</si>
  <si>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</si>
  <si>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</si>
  <si>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</si>
  <si>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</si>
  <si>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</si>
  <si>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</si>
  <si>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</si>
  <si>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</si>
  <si>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</si>
  <si>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</si>
  <si>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</si>
  <si>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</si>
  <si>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</si>
  <si>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</si>
  <si>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</si>
  <si>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</si>
  <si>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</si>
  <si>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</si>
  <si>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</si>
  <si>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</si>
  <si>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</si>
  <si>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</si>
  <si>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</si>
  <si>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</si>
  <si>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</si>
  <si>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</si>
  <si>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</si>
  <si>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</si>
  <si>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</si>
  <si>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</si>
  <si>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</si>
  <si>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</si>
  <si>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</si>
  <si>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</si>
  <si>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</si>
  <si>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</si>
  <si>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</si>
  <si>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</si>
  <si>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</si>
  <si>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</si>
  <si>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</si>
  <si>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</si>
  <si>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</si>
  <si>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</si>
  <si>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</si>
  <si>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</si>
  <si>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</si>
  <si>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</si>
  <si>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</si>
  <si>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</si>
  <si>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</si>
  <si>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</si>
  <si>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</si>
  <si>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</si>
  <si>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</si>
  <si>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</si>
  <si>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</si>
  <si>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</si>
  <si>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</si>
  <si>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</si>
  <si>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</si>
  <si>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</si>
  <si>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</si>
  <si>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</si>
  <si>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</si>
  <si>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</si>
  <si>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</si>
  <si>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</si>
  <si>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</si>
  <si>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</si>
  <si>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</si>
  <si>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</si>
  <si>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</si>
  <si>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</si>
  <si>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</si>
  <si>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</si>
  <si>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</si>
  <si>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</si>
  <si>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</si>
  <si>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</si>
  <si>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</si>
  <si>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</si>
  <si>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</si>
  <si>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</si>
  <si>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</si>
  <si>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</si>
  <si>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</si>
  <si>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</si>
  <si>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</si>
  <si>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</si>
  <si>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</si>
  <si>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</si>
  <si>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</si>
  <si>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</si>
  <si>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</si>
  <si>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</si>
  <si>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</si>
  <si>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</si>
  <si>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</si>
  <si>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</si>
  <si>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</si>
  <si>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</si>
  <si>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</si>
  <si>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</si>
  <si>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</si>
  <si>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</si>
  <si>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</si>
  <si>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</si>
  <si>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</si>
  <si>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</si>
  <si>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</si>
  <si>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</si>
  <si>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</si>
  <si>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</si>
  <si>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</si>
  <si>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</si>
  <si>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</si>
  <si>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</si>
  <si>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</si>
  <si>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</si>
  <si>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</si>
  <si>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</si>
  <si>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</si>
  <si>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</si>
  <si>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</si>
  <si>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</si>
  <si>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</si>
  <si>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</si>
  <si>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</si>
  <si>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</si>
  <si>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</si>
  <si>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</si>
  <si>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</si>
  <si>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</si>
  <si>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</si>
  <si>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</si>
  <si>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</si>
  <si>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</si>
  <si>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</si>
  <si>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</si>
  <si>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</si>
  <si>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</si>
  <si>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</si>
  <si>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</si>
  <si>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</si>
  <si>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</si>
  <si>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</si>
  <si>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</si>
  <si>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</si>
  <si>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</si>
  <si>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</si>
  <si>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</si>
  <si>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</si>
  <si>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</si>
  <si>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</si>
  <si>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</si>
  <si>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</si>
  <si>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</si>
  <si>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</si>
  <si>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</si>
  <si>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</si>
  <si>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</si>
  <si>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</si>
  <si>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</si>
  <si>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</si>
  <si>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</si>
  <si>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</si>
  <si>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</si>
  <si>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</si>
  <si>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</si>
  <si>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</si>
  <si>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</si>
  <si>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</si>
  <si>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</si>
  <si>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</si>
  <si>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</si>
  <si>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</si>
  <si>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</si>
  <si>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</si>
  <si>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</si>
  <si>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</si>
  <si>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</si>
  <si>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</si>
  <si>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</si>
  <si>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</si>
  <si>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</si>
  <si>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</si>
  <si>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</si>
  <si>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</si>
  <si>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</si>
  <si>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</si>
  <si>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</si>
  <si>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</si>
  <si>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</si>
  <si>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</si>
  <si>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</si>
  <si>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</si>
  <si>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</si>
  <si>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</si>
  <si>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</si>
  <si>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</si>
  <si>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</si>
  <si>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</si>
  <si>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</si>
  <si>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</si>
  <si>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</si>
  <si>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</si>
  <si>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</si>
  <si>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</si>
  <si>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</si>
  <si>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</si>
  <si>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</si>
  <si>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</si>
  <si>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</si>
  <si>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</si>
  <si>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</si>
  <si>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</si>
  <si>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</si>
  <si>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</si>
  <si>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</si>
  <si>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</si>
  <si>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</si>
  <si>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</si>
  <si>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</si>
  <si>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</si>
  <si>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</si>
  <si>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</si>
  <si>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</si>
  <si>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</si>
  <si>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</si>
  <si>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</si>
  <si>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</si>
  <si>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</si>
  <si>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</si>
  <si>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</si>
  <si>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</si>
  <si>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</si>
  <si>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</si>
  <si>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</si>
  <si>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</si>
  <si>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</si>
  <si>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</si>
  <si>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</si>
  <si>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</si>
  <si>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</si>
  <si>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</si>
  <si>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</si>
  <si>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</si>
  <si>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</si>
  <si>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</si>
  <si>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</si>
  <si>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</si>
  <si>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</si>
  <si>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</si>
  <si>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</si>
  <si>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</si>
  <si>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</si>
  <si>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</si>
  <si>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</si>
  <si>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</si>
  <si>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</si>
  <si>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</si>
  <si>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</si>
  <si>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</si>
  <si>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</si>
  <si>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</si>
  <si>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</si>
  <si>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</si>
  <si>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</si>
  <si>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</si>
  <si>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</si>
  <si>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</si>
  <si>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</si>
  <si>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</si>
  <si>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</si>
  <si>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</si>
  <si>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</si>
  <si>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</si>
  <si>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</si>
  <si>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</si>
  <si>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</si>
  <si>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</si>
  <si>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</si>
  <si>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</si>
  <si>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</si>
  <si>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</si>
  <si>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</si>
  <si>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</si>
  <si>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</si>
  <si>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</si>
  <si>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</si>
  <si>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</si>
  <si>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</si>
  <si>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</si>
  <si>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</si>
  <si>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</si>
  <si>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</si>
  <si>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</si>
  <si>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</si>
  <si>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</si>
  <si>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</si>
  <si>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</si>
  <si>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</si>
  <si>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</si>
  <si>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</si>
  <si>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</si>
  <si>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</si>
  <si>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</si>
  <si>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</si>
  <si>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</si>
  <si>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</si>
  <si>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</si>
  <si>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</si>
  <si>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</si>
  <si>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</si>
  <si>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</si>
  <si>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</si>
  <si>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</si>
  <si>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</si>
  <si>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</si>
  <si>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</si>
  <si>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</si>
  <si>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</si>
  <si>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</si>
  <si>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</si>
  <si>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</si>
  <si>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</si>
  <si>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</si>
  <si>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</si>
  <si>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</si>
  <si>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</si>
  <si>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</si>
  <si>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</si>
  <si>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</si>
  <si>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</si>
  <si>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</si>
  <si>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</si>
  <si>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</si>
  <si>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</si>
  <si>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</si>
  <si>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</si>
  <si>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</si>
  <si>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</si>
  <si>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</si>
  <si>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</si>
  <si>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</si>
  <si>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</si>
  <si>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</si>
  <si>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</si>
  <si>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</si>
  <si>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</si>
  <si>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</si>
  <si>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</si>
  <si>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</si>
  <si>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</si>
  <si>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</si>
  <si>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</si>
  <si>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</si>
  <si>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</si>
  <si>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</si>
  <si>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</si>
  <si>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</si>
  <si>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</si>
  <si>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</si>
  <si>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</si>
  <si>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</si>
  <si>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</si>
  <si>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</si>
  <si>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</si>
  <si>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</si>
  <si>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</si>
  <si>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</si>
  <si>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</si>
  <si>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</si>
  <si>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</si>
  <si>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</si>
  <si>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</si>
  <si>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</si>
  <si>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</si>
  <si>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</si>
  <si>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</si>
  <si>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</si>
  <si>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</si>
  <si>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</si>
  <si>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</si>
  <si>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</si>
  <si>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</si>
  <si>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</si>
  <si>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</si>
  <si>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</si>
  <si>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</si>
  <si>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</si>
  <si>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</si>
  <si>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</si>
  <si>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</si>
  <si>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</si>
  <si>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</si>
  <si>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</si>
  <si>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</si>
  <si>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</si>
  <si>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</si>
  <si>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</si>
  <si>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</si>
  <si>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</si>
  <si>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</si>
  <si>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</si>
  <si>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</si>
  <si>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</si>
  <si>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</si>
  <si>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</si>
  <si>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</si>
  <si>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</si>
  <si>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</si>
  <si>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</si>
  <si>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</si>
  <si>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</si>
  <si>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</si>
  <si>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</si>
  <si>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</si>
  <si>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</si>
  <si>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</si>
  <si>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</si>
  <si>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</si>
  <si>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</si>
  <si>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</si>
  <si>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</si>
  <si>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</si>
  <si>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</si>
  <si>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</si>
  <si>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</si>
  <si>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</si>
  <si>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</si>
  <si>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</si>
  <si>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</si>
  <si>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</si>
  <si>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</si>
  <si>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</si>
  <si>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</si>
  <si>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</si>
  <si>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</si>
  <si>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</si>
  <si>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</si>
  <si>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</si>
  <si>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</si>
  <si>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</si>
  <si>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</si>
  <si>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</si>
  <si>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</si>
  <si>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</si>
  <si>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</si>
  <si>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</si>
  <si>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</si>
  <si>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</si>
  <si>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</si>
  <si>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</si>
  <si>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</si>
  <si>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</si>
  <si>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</si>
  <si>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</si>
  <si>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</si>
  <si>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</si>
  <si>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</si>
  <si>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</si>
  <si>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</si>
  <si>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</si>
  <si>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</si>
  <si>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</si>
  <si>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</si>
  <si>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</si>
  <si>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</si>
  <si>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</si>
  <si>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</si>
  <si>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</si>
  <si>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</si>
  <si>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</si>
  <si>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</si>
  <si>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</si>
  <si>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</si>
  <si>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</si>
  <si>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</si>
  <si>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</si>
  <si>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</si>
  <si>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</si>
  <si>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</si>
  <si>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</si>
  <si>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</si>
  <si>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</si>
  <si>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</si>
  <si>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</si>
  <si>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</si>
  <si>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</si>
  <si>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</si>
  <si>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</si>
  <si>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</si>
  <si>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</si>
  <si>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</si>
  <si>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</si>
  <si>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</si>
  <si>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</si>
  <si>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</si>
  <si>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</si>
  <si>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</si>
  <si>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</si>
  <si>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</si>
  <si>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</si>
  <si>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</si>
  <si>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</si>
  <si>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</si>
  <si>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</si>
  <si>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</si>
  <si>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</si>
  <si>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</si>
  <si>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</si>
  <si>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</si>
  <si>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</si>
  <si>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</si>
  <si>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</si>
  <si>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</si>
  <si>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</si>
  <si>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</si>
  <si>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</si>
  <si>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</si>
  <si>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</si>
  <si>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</si>
  <si>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</si>
  <si>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</si>
  <si>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</si>
  <si>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</si>
  <si>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</si>
  <si>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</si>
  <si>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</si>
  <si>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</si>
  <si>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</si>
  <si>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</si>
  <si>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</si>
  <si>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</si>
  <si>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</si>
  <si>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</si>
  <si>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</si>
  <si>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</si>
  <si>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</si>
  <si>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</si>
  <si>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</si>
  <si>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</si>
  <si>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</si>
  <si>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</si>
  <si>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</si>
  <si>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</si>
  <si>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</si>
  <si>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</si>
  <si>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</si>
  <si>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</si>
  <si>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</si>
  <si>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</si>
  <si>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</si>
  <si>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</si>
  <si>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</si>
  <si>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</si>
  <si>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</si>
  <si>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</si>
  <si>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</si>
  <si>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</si>
  <si>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</si>
  <si>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</si>
  <si>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</si>
  <si>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</si>
  <si>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</si>
  <si>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</si>
  <si>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</si>
  <si>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</si>
  <si>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</si>
  <si>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</si>
  <si>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</si>
  <si>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</si>
  <si>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</si>
  <si>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</si>
  <si>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</si>
  <si>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</si>
  <si>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</si>
  <si>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</si>
  <si>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</si>
  <si>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</si>
  <si>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</si>
  <si>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</si>
  <si>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</si>
  <si>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</si>
  <si>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</si>
  <si>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</si>
  <si>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</si>
  <si>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</si>
  <si>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</si>
  <si>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</si>
  <si>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</si>
  <si>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</si>
  <si>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</si>
  <si>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</si>
  <si>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</si>
  <si>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</si>
  <si>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</si>
  <si>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</si>
  <si>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</si>
  <si>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</si>
  <si>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</si>
  <si>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</si>
  <si>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</si>
  <si>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</si>
  <si>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</si>
  <si>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</si>
  <si>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</si>
  <si>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</si>
  <si>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</si>
  <si>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</si>
  <si>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</si>
  <si>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</si>
  <si>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</si>
  <si>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</si>
  <si>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</si>
  <si>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</si>
  <si>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</si>
  <si>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</si>
  <si>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</si>
  <si>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</si>
  <si>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</si>
  <si>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</si>
  <si>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</si>
  <si>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</si>
  <si>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</si>
  <si>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</si>
  <si>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</si>
  <si>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</si>
  <si>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</si>
  <si>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</si>
  <si>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</si>
  <si>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</si>
  <si>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</si>
  <si>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</si>
  <si>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</si>
  <si>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</si>
  <si>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</si>
  <si>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</si>
  <si>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</si>
  <si>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</si>
  <si>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</si>
  <si>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</si>
  <si>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</si>
  <si>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</si>
  <si>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</si>
  <si>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</si>
  <si>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</si>
  <si>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</si>
  <si>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</si>
  <si>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</si>
  <si>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</si>
  <si>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</si>
  <si>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</si>
  <si>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</si>
  <si>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</si>
  <si>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</si>
  <si>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</si>
  <si>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</si>
  <si>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</si>
  <si>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</si>
  <si>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</si>
  <si>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</si>
  <si>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</si>
  <si>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</si>
  <si>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</si>
  <si>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</si>
  <si>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</si>
  <si>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</si>
  <si>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</si>
  <si>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</si>
  <si>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</si>
  <si>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</si>
  <si>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</si>
  <si>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</si>
  <si>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</si>
  <si>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</si>
  <si>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</si>
  <si>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</si>
  <si>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</si>
  <si>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</si>
  <si>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</si>
  <si>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</si>
  <si>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</si>
  <si>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</si>
  <si>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</si>
  <si>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</si>
  <si>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</si>
  <si>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</si>
  <si>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</si>
  <si>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</si>
  <si>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</si>
  <si>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</si>
  <si>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</si>
  <si>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</si>
  <si>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</si>
  <si>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</si>
  <si>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</si>
  <si>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</si>
  <si>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</si>
  <si>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</si>
  <si>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</si>
  <si>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</si>
  <si>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</si>
  <si>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</si>
  <si>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</si>
  <si>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</si>
  <si>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</si>
  <si>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</si>
  <si>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</si>
  <si>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</si>
  <si>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</si>
  <si>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</si>
  <si>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</si>
  <si>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</si>
  <si>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</si>
  <si>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</si>
  <si>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</si>
  <si>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</si>
  <si>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</si>
  <si>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</si>
  <si>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</si>
  <si>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</si>
  <si>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</si>
  <si>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</si>
  <si>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</si>
  <si>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</si>
  <si>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</si>
  <si>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</si>
  <si>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</si>
  <si>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</si>
  <si>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</si>
  <si>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</si>
  <si>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</si>
  <si>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</si>
  <si>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</si>
  <si>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</si>
  <si>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</si>
  <si>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</si>
  <si>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</si>
  <si>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</si>
  <si>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</si>
  <si>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</si>
  <si>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</si>
  <si>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</si>
  <si>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</si>
  <si>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</si>
  <si>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</si>
  <si>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</si>
  <si>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</si>
  <si>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</si>
  <si>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</si>
  <si>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</si>
  <si>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</si>
  <si>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</si>
  <si>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</si>
  <si>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</si>
  <si>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</si>
  <si>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</si>
  <si>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</si>
  <si>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</si>
  <si>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</si>
  <si>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</si>
  <si>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</si>
  <si>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</si>
  <si>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</si>
  <si>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</si>
  <si>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</si>
  <si>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</si>
  <si>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</si>
  <si>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</si>
  <si>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</si>
  <si>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</si>
  <si>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</si>
  <si>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</si>
  <si>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</si>
  <si>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</si>
  <si>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</si>
  <si>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</si>
  <si>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</si>
  <si>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</si>
  <si>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</si>
  <si>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</si>
  <si>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</si>
  <si>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</si>
  <si>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</si>
  <si>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</si>
  <si>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</si>
  <si>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</si>
  <si>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</si>
  <si>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</si>
  <si>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</si>
  <si>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</si>
  <si>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</si>
  <si>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</si>
  <si>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</si>
  <si>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</si>
  <si>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</si>
  <si>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</si>
  <si>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</si>
  <si>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</si>
  <si>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</si>
  <si>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</si>
  <si>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</si>
  <si>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</si>
  <si>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</si>
  <si>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</si>
  <si>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</si>
  <si>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</si>
  <si>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</si>
  <si>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</si>
  <si>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</si>
  <si>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</si>
  <si>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</si>
  <si>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</si>
  <si>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</si>
  <si>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</si>
  <si>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</si>
  <si>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</si>
  <si>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</si>
  <si>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</si>
  <si>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</si>
  <si>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</si>
  <si>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</si>
  <si>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</si>
  <si>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</si>
  <si>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</si>
  <si>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</si>
  <si>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</si>
  <si>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</si>
  <si>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</si>
  <si>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</si>
  <si>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</si>
  <si>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</si>
  <si>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</si>
  <si>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</si>
  <si>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</si>
  <si>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</si>
  <si>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</si>
  <si>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</si>
  <si>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</si>
  <si>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</si>
  <si>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</si>
  <si>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</si>
  <si>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</si>
  <si>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</si>
  <si>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</si>
  <si>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</si>
  <si>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</si>
  <si>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</si>
  <si>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</si>
  <si>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</si>
  <si>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</si>
  <si>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</si>
  <si>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</si>
  <si>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</si>
  <si>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</si>
  <si>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</si>
  <si>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</si>
  <si>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</si>
  <si>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</si>
  <si>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</si>
  <si>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</si>
  <si>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</si>
  <si>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</si>
  <si>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</si>
  <si>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</si>
  <si>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</si>
  <si>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</si>
  <si>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</si>
  <si>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</si>
  <si>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</si>
  <si>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</si>
  <si>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</si>
  <si>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</si>
  <si>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</si>
  <si>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</si>
  <si>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</si>
  <si>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</si>
  <si>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</si>
  <si>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</si>
  <si>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</si>
  <si>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</si>
  <si>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</si>
  <si>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</si>
  <si>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</si>
  <si>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</si>
  <si>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</si>
  <si>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</si>
  <si>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</si>
  <si>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</si>
  <si>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</si>
  <si>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</si>
  <si>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</si>
  <si>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</si>
  <si>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</si>
  <si>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</si>
  <si>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</si>
  <si>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</si>
  <si>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</si>
  <si>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</si>
  <si>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</si>
  <si>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</si>
  <si>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</si>
  <si>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</si>
  <si>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</si>
  <si>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</si>
  <si>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</si>
  <si>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</si>
  <si>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</si>
  <si>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</si>
  <si>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</si>
  <si>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</si>
  <si>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</si>
  <si>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</si>
  <si>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</si>
  <si>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</si>
  <si>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</si>
  <si>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</si>
  <si>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</si>
  <si>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</si>
  <si>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</si>
  <si>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</si>
  <si>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</si>
  <si>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</si>
  <si>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</si>
  <si>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</si>
  <si>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</si>
  <si>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</si>
  <si>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</si>
  <si>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</si>
  <si>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</si>
  <si>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</si>
  <si>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</si>
  <si>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</si>
  <si>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</si>
  <si>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</si>
  <si>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</si>
  <si>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</si>
  <si>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</si>
  <si>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</si>
  <si>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</si>
  <si>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</si>
  <si>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</si>
  <si>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</si>
  <si>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</si>
  <si>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</si>
  <si>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</si>
  <si>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</si>
  <si>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</si>
  <si>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</si>
  <si>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</si>
  <si>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</si>
  <si>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</si>
  <si>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</si>
  <si>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</si>
  <si>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</si>
  <si>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</si>
  <si>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</si>
  <si>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</si>
  <si>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</si>
  <si>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</si>
  <si>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</si>
  <si>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</si>
  <si>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</si>
  <si>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</si>
  <si>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</si>
  <si>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</si>
  <si>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</si>
  <si>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</si>
  <si>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</si>
  <si>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</si>
  <si>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</si>
  <si>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</si>
  <si>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</si>
  <si>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</si>
  <si>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</si>
  <si>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</si>
  <si>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</si>
  <si>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</si>
  <si>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</si>
  <si>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</si>
  <si>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</si>
  <si>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</si>
  <si>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</si>
  <si>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</si>
  <si>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</si>
  <si>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</si>
  <si>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</si>
  <si>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</si>
  <si>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</si>
  <si>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</si>
  <si>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</si>
  <si>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</si>
  <si>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</si>
  <si>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</si>
  <si>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</si>
  <si>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</si>
  <si>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</si>
  <si>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</si>
  <si>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</si>
  <si>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</si>
  <si>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</si>
  <si>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</si>
  <si>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</si>
  <si>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</si>
  <si>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</si>
  <si>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</si>
  <si>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</si>
  <si>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</si>
  <si>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</si>
  <si>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</si>
  <si>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</si>
  <si>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</si>
  <si>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</si>
  <si>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</si>
  <si>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</si>
  <si>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</si>
  <si>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</si>
  <si>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</si>
  <si>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</si>
  <si>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</si>
  <si>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</si>
  <si>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</si>
  <si>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</si>
  <si>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</si>
  <si>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</si>
  <si>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</si>
  <si>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</si>
  <si>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</si>
  <si>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</si>
  <si>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</si>
  <si>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</si>
  <si>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</si>
  <si>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</si>
  <si>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</si>
  <si>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</si>
  <si>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</si>
  <si>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</si>
  <si>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</si>
  <si>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</si>
  <si>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</si>
  <si>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</si>
  <si>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</si>
  <si>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</si>
  <si>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</si>
  <si>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</si>
  <si>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</si>
  <si>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</si>
  <si>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</si>
  <si>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</si>
  <si>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</si>
  <si>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</si>
  <si>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</si>
  <si>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</si>
  <si>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</si>
  <si>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</si>
  <si>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</si>
  <si>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</si>
  <si>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</si>
  <si>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</si>
  <si>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</si>
  <si>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</si>
  <si>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</si>
  <si>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</si>
  <si>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</si>
  <si>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</si>
  <si>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</si>
  <si>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</si>
  <si>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</si>
  <si>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</si>
  <si>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</si>
  <si>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</si>
  <si>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</si>
  <si>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</si>
  <si>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</si>
  <si>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</si>
  <si>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</si>
  <si>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</si>
  <si>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</si>
  <si>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</si>
  <si>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</si>
  <si>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</si>
  <si>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</si>
  <si>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</si>
  <si>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</si>
  <si>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</si>
  <si>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</si>
  <si>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</si>
  <si>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</si>
  <si>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</si>
  <si>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</si>
  <si>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</si>
  <si>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</si>
  <si>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</si>
  <si>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</si>
  <si>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</si>
  <si>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</si>
  <si>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</si>
  <si>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</si>
  <si>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</si>
  <si>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</si>
  <si>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</si>
  <si>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</si>
  <si>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</si>
  <si>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</si>
  <si>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</si>
  <si>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</si>
  <si>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</si>
  <si>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</si>
  <si>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</si>
  <si>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</si>
  <si>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</si>
  <si>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</si>
  <si>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</si>
  <si>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</si>
  <si>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</si>
  <si>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</si>
  <si>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</si>
  <si>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</si>
  <si>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</si>
  <si>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</si>
  <si>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</si>
  <si>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</si>
  <si>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</si>
  <si>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</si>
  <si>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</si>
  <si>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</si>
  <si>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</si>
  <si>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</si>
  <si>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</si>
  <si>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</si>
  <si>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</si>
  <si>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</si>
  <si>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</si>
  <si>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</si>
  <si>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</si>
  <si>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</si>
  <si>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</si>
  <si>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</si>
  <si>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</si>
  <si>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</si>
  <si>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</si>
  <si>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</si>
  <si>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</si>
  <si>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</si>
  <si>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</si>
  <si>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</si>
  <si>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</si>
  <si>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</si>
  <si>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</si>
  <si>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</si>
  <si>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</si>
  <si>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</si>
  <si>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</si>
  <si>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</si>
  <si>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</si>
  <si>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</si>
  <si>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</si>
  <si>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</si>
  <si>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</si>
  <si>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</si>
  <si>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</si>
  <si>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</si>
  <si>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</si>
  <si>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</si>
  <si>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</si>
  <si>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</si>
  <si>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</si>
  <si>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</si>
  <si>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</si>
  <si>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</si>
  <si>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</si>
  <si>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</si>
  <si>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</si>
  <si>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</si>
  <si>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</si>
  <si>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</si>
  <si>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</si>
  <si>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</si>
  <si>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</si>
  <si>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</si>
  <si>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</si>
  <si>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</si>
  <si>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</si>
  <si>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</si>
  <si>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</si>
  <si>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</si>
  <si>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</si>
  <si>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</si>
  <si>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</si>
  <si>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</si>
  <si>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</si>
  <si>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</si>
  <si>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</si>
  <si>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</si>
  <si>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</si>
  <si>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</si>
  <si>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</si>
  <si>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</si>
  <si>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</si>
  <si>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</si>
  <si>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</si>
  <si>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</si>
  <si>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</si>
  <si>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</si>
  <si>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</si>
  <si>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</si>
  <si>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</si>
  <si>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</si>
  <si>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</si>
  <si>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</si>
  <si>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</si>
  <si>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</si>
  <si>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</si>
  <si>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</si>
  <si>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</si>
  <si>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</si>
  <si>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</si>
  <si>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</si>
  <si>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</si>
  <si>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</si>
  <si>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</si>
  <si>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</si>
  <si>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</si>
  <si>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</si>
  <si>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</si>
  <si>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</si>
  <si>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</si>
  <si>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</si>
  <si>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</si>
  <si>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</si>
  <si>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</si>
  <si>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</si>
  <si>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</si>
  <si>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</si>
  <si>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</si>
  <si>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</si>
  <si>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</si>
  <si>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</si>
  <si>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</si>
  <si>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</si>
  <si>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</si>
  <si>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</si>
  <si>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</si>
  <si>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</si>
  <si>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</si>
  <si>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</si>
  <si>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</si>
  <si>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</si>
  <si>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</si>
  <si>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</si>
  <si>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</si>
  <si>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</si>
  <si>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</si>
  <si>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</si>
  <si>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</si>
  <si>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</si>
  <si>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</si>
  <si>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</si>
  <si>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</si>
  <si>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</si>
  <si>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</si>
  <si>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</si>
  <si>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</si>
  <si>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</si>
  <si>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</si>
  <si>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</si>
  <si>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</si>
  <si>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</si>
  <si>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</si>
  <si>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</si>
  <si>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</si>
  <si>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</si>
  <si>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</si>
  <si>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</si>
  <si>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</si>
  <si>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</si>
  <si>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</si>
  <si>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</si>
  <si>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</si>
  <si>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</si>
  <si>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</si>
  <si>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</si>
  <si>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</si>
  <si>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</si>
  <si>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</si>
  <si>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</si>
  <si>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</si>
  <si>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</si>
  <si>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</si>
  <si>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</si>
  <si>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</si>
  <si>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</si>
  <si>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</si>
  <si>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</si>
  <si>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</si>
  <si>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</si>
  <si>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</si>
  <si>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</si>
  <si>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</si>
  <si>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</si>
  <si>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</si>
  <si>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</si>
  <si>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</si>
  <si>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</si>
  <si>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</si>
  <si>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</si>
  <si>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</si>
  <si>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</si>
  <si>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</si>
  <si>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</si>
  <si>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</si>
  <si>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</si>
  <si>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</si>
  <si>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</si>
  <si>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</si>
  <si>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</si>
  <si>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</si>
  <si>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</si>
  <si>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</si>
  <si>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</si>
  <si>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</si>
  <si>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</si>
  <si>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</si>
  <si>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</si>
  <si>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</si>
  <si>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</si>
  <si>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</si>
  <si>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</si>
  <si>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</si>
  <si>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</si>
  <si>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</si>
  <si>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</si>
  <si>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</si>
  <si>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</si>
  <si>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</si>
  <si>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</si>
  <si>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</si>
  <si>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</si>
  <si>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</si>
  <si>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</si>
  <si>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</si>
  <si>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</si>
  <si>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</si>
  <si>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</si>
  <si>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</si>
  <si>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</si>
  <si>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</si>
  <si>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</si>
  <si>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</si>
  <si>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</si>
  <si>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</si>
  <si>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</si>
  <si>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</si>
  <si>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</si>
  <si>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</si>
  <si>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</si>
  <si>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</si>
  <si>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</si>
  <si>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</si>
  <si>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</si>
  <si>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</si>
  <si>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</si>
  <si>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</si>
  <si>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</si>
  <si>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</si>
  <si>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</si>
  <si>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</si>
  <si>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</si>
  <si>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</si>
  <si>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</si>
  <si>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</si>
  <si>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</si>
  <si>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</si>
  <si>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</si>
  <si>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</si>
  <si>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</si>
  <si>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</si>
  <si>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</si>
  <si>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</si>
  <si>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</si>
  <si>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</si>
  <si>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</si>
  <si>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</si>
  <si>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</si>
  <si>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</si>
  <si>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</si>
  <si>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</si>
  <si>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</si>
  <si>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</si>
  <si>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</si>
  <si>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</si>
  <si>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</si>
  <si>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</si>
  <si>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</si>
  <si>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</si>
  <si>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</si>
  <si>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</si>
  <si>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</si>
  <si>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</si>
  <si>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</si>
  <si>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</si>
  <si>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</si>
  <si>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</si>
  <si>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</si>
  <si>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</si>
  <si>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</si>
  <si>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</si>
  <si>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</si>
  <si>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</si>
  <si>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</si>
  <si>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</si>
  <si>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</si>
  <si>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</si>
  <si>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</si>
  <si>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</si>
  <si>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</si>
  <si>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</si>
  <si>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</si>
  <si>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</si>
  <si>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</si>
  <si>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</si>
  <si>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</si>
  <si>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</si>
  <si>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</si>
  <si>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</si>
  <si>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</si>
  <si>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</si>
  <si>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</si>
  <si>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</si>
  <si>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</si>
  <si>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</si>
  <si>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</si>
  <si>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</si>
  <si>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</si>
  <si>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</si>
  <si>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</si>
  <si>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</si>
  <si>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</si>
  <si>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</si>
  <si>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</si>
  <si>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</si>
  <si>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</si>
  <si>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</si>
  <si>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</si>
  <si>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</si>
  <si>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</si>
  <si>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</si>
  <si>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</si>
  <si>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</si>
  <si>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</si>
  <si>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</si>
  <si>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</si>
  <si>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</si>
  <si>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</si>
  <si>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</si>
  <si>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</si>
  <si>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</si>
  <si>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</si>
  <si>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</si>
  <si>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</si>
  <si>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</si>
  <si>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</si>
  <si>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</si>
  <si>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</si>
  <si>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</si>
  <si>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</si>
  <si>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</si>
  <si>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</si>
  <si>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</si>
  <si>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</si>
  <si>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</si>
  <si>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</si>
  <si>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</si>
  <si>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</si>
  <si>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</si>
  <si>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</si>
  <si>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</si>
  <si>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</si>
  <si>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</si>
  <si>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</si>
  <si>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</si>
  <si>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</si>
  <si>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</si>
  <si>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</si>
  <si>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</si>
  <si>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</si>
  <si>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</si>
  <si>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</si>
  <si>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</si>
  <si>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</si>
  <si>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</si>
  <si>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</si>
  <si>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</si>
  <si>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</si>
  <si>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</si>
  <si>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</si>
  <si>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</si>
  <si>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</si>
  <si>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</si>
  <si>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</si>
  <si>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</si>
  <si>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</si>
  <si>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</si>
  <si>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</si>
  <si>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</si>
  <si>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</si>
  <si>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</si>
  <si>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</si>
  <si>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</si>
  <si>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</si>
  <si>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</si>
  <si>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</si>
  <si>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</si>
  <si>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</si>
  <si>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</si>
  <si>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</si>
  <si>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</si>
  <si>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</si>
  <si>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</si>
  <si>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</si>
  <si>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</si>
  <si>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</si>
  <si>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</si>
  <si>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</si>
  <si>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</si>
  <si>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</si>
  <si>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</si>
  <si>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</si>
  <si>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</si>
  <si>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</si>
  <si>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</si>
  <si>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</si>
  <si>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</si>
  <si>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</si>
  <si>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</si>
  <si>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</si>
  <si>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</si>
  <si>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</si>
  <si>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</si>
  <si>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</si>
  <si>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</si>
  <si>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</si>
  <si>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</si>
  <si>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</si>
  <si>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</si>
  <si>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</si>
  <si>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</si>
  <si>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</si>
  <si>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</si>
  <si>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</si>
  <si>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</si>
  <si>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</si>
  <si>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</si>
  <si>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</si>
  <si>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</si>
  <si>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</si>
  <si>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</si>
  <si>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</si>
  <si>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</si>
  <si>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</si>
  <si>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</si>
  <si>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</si>
  <si>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</si>
  <si>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</si>
  <si>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</si>
  <si>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</si>
  <si>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</si>
  <si>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</si>
  <si>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</si>
  <si>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</si>
  <si>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</si>
  <si>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</si>
  <si>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</si>
  <si>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</si>
  <si>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</si>
  <si>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</si>
  <si>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</si>
  <si>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</si>
  <si>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</si>
  <si>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</si>
  <si>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</si>
  <si>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</si>
  <si>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</si>
  <si>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</si>
  <si>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</si>
  <si>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</si>
  <si>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</si>
  <si>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</si>
  <si>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</si>
  <si>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</si>
  <si>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</si>
  <si>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</si>
  <si>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</si>
  <si>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</si>
  <si>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</si>
  <si>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</si>
  <si>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</si>
  <si>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</si>
  <si>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</si>
  <si>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</si>
  <si>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</si>
  <si>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</si>
  <si>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</si>
  <si>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</si>
  <si>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</si>
  <si>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</si>
  <si>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</si>
  <si>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</si>
  <si>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</si>
  <si>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</si>
  <si>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</si>
  <si>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</si>
  <si>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</si>
  <si>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</si>
  <si>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</si>
  <si>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</si>
  <si>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</si>
  <si>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</si>
  <si>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</si>
  <si>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</si>
  <si>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</si>
  <si>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</si>
  <si>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</si>
  <si>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</si>
  <si>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</si>
  <si>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</si>
  <si>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</si>
  <si>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</si>
  <si>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</si>
  <si>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</si>
  <si>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</si>
  <si>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</si>
  <si>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</si>
  <si>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</si>
  <si>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</si>
  <si>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</si>
  <si>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</si>
  <si>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</si>
  <si>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</si>
  <si>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</si>
  <si>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</si>
  <si>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</si>
  <si>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</si>
  <si>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</si>
  <si>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</si>
  <si>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</si>
  <si>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</si>
  <si>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</si>
  <si>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</si>
  <si>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</si>
  <si>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</si>
  <si>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</si>
  <si>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</si>
  <si>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</si>
  <si>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</si>
  <si>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</si>
  <si>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</si>
  <si>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</si>
  <si>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</si>
  <si>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</si>
  <si>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</si>
  <si>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</si>
  <si>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</si>
  <si>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</si>
  <si>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</si>
  <si>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</si>
  <si>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</si>
  <si>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</si>
  <si>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</si>
  <si>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</si>
  <si>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</si>
  <si>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</si>
  <si>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</si>
  <si>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</si>
  <si>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</si>
  <si>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</si>
  <si>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</si>
  <si>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</si>
  <si>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</si>
  <si>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</si>
  <si>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</si>
  <si>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</si>
  <si>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</si>
  <si>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</si>
  <si>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</si>
  <si>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</si>
  <si>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</si>
  <si>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</si>
  <si>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</si>
  <si>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</si>
  <si>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</si>
  <si>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</si>
  <si>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</si>
  <si>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</si>
  <si>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</si>
  <si>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</si>
  <si>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</si>
  <si>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</si>
  <si>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</si>
  <si>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</si>
  <si>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</si>
  <si>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</si>
  <si>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</si>
  <si>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</si>
  <si>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</si>
  <si>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</si>
  <si>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</si>
  <si>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</si>
  <si>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</si>
  <si>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</si>
  <si>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</si>
  <si>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</si>
  <si>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</si>
  <si>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</si>
  <si>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</si>
  <si>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</si>
  <si>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</si>
  <si>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</si>
  <si>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</si>
  <si>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</si>
  <si>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</si>
  <si>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</si>
  <si>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</si>
  <si>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</si>
  <si>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</si>
  <si>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</si>
  <si>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</si>
  <si>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</si>
  <si>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</si>
  <si>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</si>
  <si>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</si>
  <si>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</si>
  <si>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</si>
  <si>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</si>
  <si>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</si>
  <si>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</si>
  <si>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</si>
  <si>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</si>
  <si>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</si>
  <si>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</si>
  <si>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</si>
  <si>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</si>
  <si>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</si>
  <si>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</si>
  <si>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</si>
  <si>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</si>
  <si>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</si>
  <si>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</si>
  <si>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</si>
  <si>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</si>
  <si>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</si>
  <si>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</si>
  <si>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</si>
  <si>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</si>
  <si>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</si>
  <si>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</si>
  <si>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</si>
  <si>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</si>
  <si>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</si>
  <si>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</si>
  <si>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</si>
  <si>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</si>
  <si>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</si>
  <si>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</si>
  <si>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</si>
  <si>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</si>
  <si>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</si>
  <si>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</si>
  <si>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</si>
  <si>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</si>
  <si>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</si>
  <si>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</si>
  <si>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</si>
  <si>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</si>
  <si>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</si>
  <si>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</si>
  <si>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</si>
  <si>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</si>
  <si>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</si>
  <si>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</si>
  <si>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</si>
  <si>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</si>
  <si>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</si>
  <si>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</si>
  <si>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</si>
  <si>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</si>
  <si>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</si>
  <si>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</si>
  <si>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</si>
  <si>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</si>
  <si>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</si>
  <si>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</si>
  <si>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</si>
  <si>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</si>
  <si>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</si>
  <si>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</si>
  <si>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</si>
  <si>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</si>
  <si>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</si>
  <si>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</si>
  <si>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</si>
  <si>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</si>
  <si>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</si>
  <si>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</si>
  <si>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</si>
  <si>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</si>
  <si>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</si>
  <si>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</si>
  <si>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</si>
  <si>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</si>
  <si>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</si>
  <si>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</si>
  <si>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</si>
  <si>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</si>
  <si>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</si>
  <si>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</si>
  <si>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</si>
  <si>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</si>
  <si>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</si>
  <si>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</si>
  <si>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</si>
  <si>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</si>
  <si>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</si>
  <si>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</si>
  <si>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</si>
  <si>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</si>
  <si>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</si>
  <si>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</si>
  <si>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</si>
  <si>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</si>
  <si>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</si>
  <si>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</si>
  <si>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</si>
  <si>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</si>
  <si>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</si>
  <si>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</si>
  <si>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</si>
  <si>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</si>
  <si>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</si>
  <si>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</si>
  <si>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</si>
  <si>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</si>
  <si>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</si>
  <si>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</si>
  <si>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</si>
  <si>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</si>
  <si>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</si>
  <si>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</si>
  <si>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</si>
  <si>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</si>
  <si>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</si>
  <si>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</si>
  <si>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</si>
  <si>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</si>
  <si>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</si>
  <si>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</si>
  <si>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</si>
  <si>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</si>
  <si>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</si>
  <si>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</si>
  <si>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</si>
  <si>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</si>
  <si>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</si>
  <si>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</si>
  <si>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</si>
  <si>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</si>
  <si>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</si>
  <si>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</si>
  <si>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</si>
  <si>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</si>
  <si>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</si>
  <si>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</si>
  <si>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</si>
  <si>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</si>
  <si>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</si>
  <si>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</si>
  <si>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</si>
  <si>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</si>
  <si>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</si>
  <si>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</si>
  <si>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</si>
  <si>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</si>
  <si>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</si>
  <si>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</si>
  <si>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</si>
  <si>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</si>
  <si>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</si>
  <si>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</si>
  <si>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</si>
  <si>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</si>
  <si>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</si>
  <si>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</si>
  <si>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</si>
  <si>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</si>
  <si>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</si>
  <si>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</si>
  <si>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</si>
  <si>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</si>
  <si>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</si>
  <si>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</si>
  <si>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</si>
  <si>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</si>
  <si>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</si>
  <si>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</si>
  <si>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</si>
  <si>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</si>
  <si>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</si>
  <si>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</si>
  <si>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</si>
  <si>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</si>
  <si>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</si>
  <si>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</si>
  <si>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</si>
  <si>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</si>
  <si>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</si>
  <si>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</si>
  <si>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</si>
  <si>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</si>
  <si>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</si>
  <si>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</si>
  <si>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</si>
  <si>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</si>
  <si>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</si>
  <si>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</si>
  <si>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</si>
  <si>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</si>
  <si>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</si>
  <si>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</si>
  <si>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</si>
  <si>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</si>
  <si>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</si>
  <si>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</si>
  <si>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</si>
  <si>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</si>
  <si>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</si>
  <si>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</si>
  <si>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</si>
  <si>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</si>
  <si>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</si>
  <si>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</si>
  <si>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</si>
  <si>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</si>
  <si>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</si>
  <si>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</si>
  <si>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</si>
  <si>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</si>
  <si>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</si>
  <si>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</si>
  <si>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</si>
  <si>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</si>
  <si>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</si>
  <si>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</si>
  <si>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</si>
  <si>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</si>
  <si>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</si>
  <si>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</si>
  <si>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</si>
  <si>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</si>
  <si>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</si>
  <si>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</si>
  <si>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</si>
  <si>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</si>
  <si>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</si>
  <si>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</si>
  <si>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</si>
  <si>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</si>
  <si>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</si>
  <si>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</si>
  <si>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</si>
  <si>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</si>
  <si>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</si>
  <si>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</si>
  <si>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</si>
  <si>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</si>
  <si>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</si>
  <si>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</si>
  <si>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</si>
  <si>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</si>
  <si>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</si>
  <si>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</si>
  <si>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</si>
  <si>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</si>
  <si>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</si>
  <si>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</si>
  <si>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</si>
  <si>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</si>
  <si>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</si>
  <si>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</si>
  <si>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</si>
  <si>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</si>
  <si>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</si>
  <si>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</si>
  <si>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</si>
  <si>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</si>
  <si>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</si>
  <si>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</si>
  <si>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</si>
  <si>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</si>
  <si>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</si>
  <si>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</si>
  <si>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</si>
  <si>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</si>
  <si>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</si>
  <si>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</si>
  <si>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</si>
  <si>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</si>
  <si>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</si>
  <si>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</si>
  <si>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</si>
  <si>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</si>
  <si>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</si>
  <si>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</si>
  <si>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</si>
  <si>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</si>
  <si>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</si>
  <si>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</si>
  <si>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</si>
  <si>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</si>
  <si>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</si>
  <si>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</si>
  <si>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</si>
  <si>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</si>
  <si>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</si>
  <si>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</si>
  <si>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</si>
  <si>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</si>
  <si>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</si>
  <si>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</si>
  <si>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</si>
  <si>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</si>
  <si>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</si>
  <si>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</si>
  <si>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</si>
  <si>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</si>
  <si>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</si>
  <si>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</si>
  <si>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</si>
  <si>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</si>
  <si>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</si>
  <si>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</si>
  <si>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</si>
  <si>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</si>
  <si>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</si>
  <si>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</si>
  <si>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</si>
  <si>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</si>
  <si>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</si>
  <si>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</si>
  <si>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</si>
  <si>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</si>
  <si>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</si>
  <si>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</si>
  <si>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</si>
  <si>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</si>
  <si>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</si>
  <si>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</si>
  <si>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</si>
  <si>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</si>
  <si>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</si>
  <si>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</si>
  <si>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</si>
  <si>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</si>
  <si>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</si>
  <si>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</si>
  <si>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</si>
  <si>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</si>
  <si>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</si>
  <si>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</si>
  <si>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</si>
  <si>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</si>
  <si>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</si>
  <si>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</si>
  <si>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</si>
  <si>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</si>
  <si>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</si>
  <si>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</si>
  <si>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</si>
  <si>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</si>
  <si>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</si>
  <si>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</si>
  <si>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</si>
  <si>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</si>
  <si>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</si>
  <si>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</si>
  <si>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</si>
  <si>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</si>
  <si>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</si>
  <si>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</si>
  <si>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</si>
  <si>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</si>
  <si>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</si>
  <si>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</si>
  <si>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</si>
  <si>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</si>
  <si>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</si>
  <si>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</si>
  <si>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</si>
  <si>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</si>
  <si>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</si>
  <si>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</si>
  <si>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</si>
  <si>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</si>
  <si>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</si>
  <si>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</si>
  <si>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</si>
  <si>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</si>
  <si>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</si>
  <si>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</si>
  <si>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</si>
  <si>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</si>
  <si>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</si>
  <si>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</si>
  <si>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</si>
  <si>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</si>
  <si>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</si>
  <si>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</si>
  <si>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</si>
  <si>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</si>
  <si>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</si>
  <si>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</si>
  <si>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</si>
  <si>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</si>
  <si>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</si>
  <si>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</si>
  <si>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</si>
  <si>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</si>
  <si>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</si>
  <si>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</si>
  <si>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</si>
  <si>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</si>
  <si>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</si>
  <si>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</si>
  <si>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</si>
  <si>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</si>
  <si>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</si>
  <si>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</si>
  <si>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</si>
  <si>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</si>
  <si>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</si>
  <si>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</si>
  <si>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</si>
  <si>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</si>
  <si>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</si>
  <si>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</si>
  <si>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</si>
  <si>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</si>
  <si>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</si>
  <si>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</si>
  <si>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</si>
  <si>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</si>
  <si>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</si>
  <si>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</si>
  <si>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</si>
  <si>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</si>
  <si>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</si>
  <si>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</si>
  <si>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</si>
  <si>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</si>
  <si>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</si>
  <si>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</si>
  <si>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</si>
  <si>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</si>
  <si>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</si>
  <si>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</si>
  <si>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</si>
  <si>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</si>
  <si>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</si>
  <si>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</si>
  <si>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</si>
  <si>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</si>
  <si>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</si>
  <si>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</si>
  <si>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</si>
  <si>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</si>
  <si>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</si>
  <si>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</si>
  <si>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</si>
  <si>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</si>
  <si>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</si>
  <si>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</si>
  <si>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</si>
  <si>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</si>
  <si>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</si>
  <si>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</si>
  <si>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</si>
  <si>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</si>
  <si>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</si>
  <si>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</si>
  <si>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</si>
  <si>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</si>
  <si>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</si>
  <si>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</si>
  <si>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</si>
  <si>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</si>
  <si>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</si>
  <si>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</si>
  <si>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</si>
  <si>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</si>
  <si>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</si>
  <si>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</si>
  <si>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</si>
  <si>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</si>
  <si>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</si>
  <si>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</si>
  <si>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</si>
  <si>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</si>
  <si>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</si>
  <si>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</si>
  <si>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</si>
  <si>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</si>
  <si>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</si>
  <si>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</si>
  <si>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</si>
  <si>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</si>
  <si>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</si>
  <si>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</si>
  <si>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</si>
  <si>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</si>
  <si>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</si>
  <si>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</si>
  <si>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</si>
  <si>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</si>
  <si>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</si>
  <si>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</si>
  <si>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</si>
  <si>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</si>
  <si>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</si>
  <si>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</si>
  <si>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</si>
  <si>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</si>
  <si>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</si>
  <si>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</si>
  <si>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</si>
  <si>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</si>
  <si>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</si>
  <si>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</si>
  <si>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</si>
  <si>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</si>
  <si>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</si>
  <si>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</si>
  <si>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</si>
  <si>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</si>
  <si>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</si>
  <si>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</si>
  <si>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</si>
  <si>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</si>
  <si>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</si>
  <si>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</si>
  <si>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</si>
  <si>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</si>
  <si>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</si>
  <si>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</si>
  <si>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</si>
  <si>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</si>
  <si>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</si>
  <si>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</si>
  <si>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</si>
  <si>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</si>
  <si>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</si>
  <si>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</si>
  <si>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</si>
  <si>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</si>
  <si>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</si>
  <si>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</si>
  <si>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</si>
  <si>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</si>
  <si>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</si>
  <si>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</si>
  <si>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</si>
  <si>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</si>
  <si>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</si>
  <si>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</si>
  <si>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</si>
  <si>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</si>
  <si>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</si>
  <si>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</si>
  <si>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</si>
  <si>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</si>
  <si>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</si>
  <si>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</si>
  <si>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</si>
  <si>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</si>
  <si>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</si>
  <si>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</si>
  <si>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</si>
  <si>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</si>
  <si>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</si>
  <si>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</si>
  <si>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</si>
  <si>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</si>
  <si>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</si>
  <si>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</si>
  <si>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</si>
  <si>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</si>
  <si>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</si>
  <si>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</si>
  <si>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</si>
  <si>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</si>
  <si>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</si>
  <si>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</si>
  <si>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</si>
  <si>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</si>
  <si>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</si>
  <si>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</si>
  <si>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</si>
  <si>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</si>
  <si>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</si>
  <si>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</si>
  <si>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</si>
  <si>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</si>
  <si>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</si>
  <si>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</si>
  <si>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</si>
  <si>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</si>
  <si>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</si>
  <si>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</si>
  <si>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</si>
  <si>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</si>
  <si>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</si>
  <si>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</si>
  <si>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</si>
  <si>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</si>
  <si>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</si>
  <si>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</si>
  <si>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</si>
  <si>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</si>
  <si>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</si>
  <si>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</si>
  <si>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</si>
  <si>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</si>
  <si>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</si>
  <si>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</si>
  <si>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</si>
  <si>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</si>
  <si>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</si>
  <si>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</si>
  <si>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</si>
  <si>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</si>
  <si>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</si>
  <si>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</si>
  <si>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</si>
  <si>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</si>
  <si>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</si>
  <si>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</si>
  <si>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</si>
  <si>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</si>
  <si>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</si>
  <si>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</si>
  <si>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</si>
  <si>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</si>
  <si>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</si>
  <si>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</si>
  <si>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</si>
  <si>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</si>
  <si>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</si>
  <si>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</si>
  <si>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</si>
  <si>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</si>
  <si>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</si>
  <si>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</si>
  <si>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</si>
  <si>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</si>
  <si>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</si>
  <si>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</si>
  <si>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</si>
  <si>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</si>
  <si>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</si>
  <si>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</si>
  <si>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</si>
  <si>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</si>
  <si>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</si>
  <si>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</si>
  <si>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</si>
  <si>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</si>
  <si>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</si>
  <si>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</si>
  <si>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</si>
  <si>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</si>
  <si>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</si>
  <si>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</si>
  <si>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</si>
  <si>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</si>
  <si>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</si>
  <si>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</si>
  <si>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</si>
  <si>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</si>
  <si>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</si>
  <si>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</si>
  <si>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</si>
  <si>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</si>
  <si>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</si>
  <si>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</si>
  <si>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</si>
  <si>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</si>
  <si>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</si>
  <si>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</si>
  <si>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</si>
  <si>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</si>
  <si>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</si>
  <si>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</si>
  <si>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</si>
  <si>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</si>
  <si>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</si>
  <si>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</si>
  <si>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</si>
  <si>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</si>
  <si>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</si>
  <si>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</si>
  <si>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</si>
  <si>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</si>
  <si>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</si>
  <si>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</si>
  <si>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</si>
  <si>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</si>
  <si>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</si>
  <si>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</si>
  <si>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</si>
  <si>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</si>
  <si>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</si>
  <si>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</si>
  <si>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</si>
  <si>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</si>
  <si>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</si>
  <si>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</si>
  <si>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</si>
  <si>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</si>
  <si>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</si>
  <si>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</si>
  <si>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</si>
  <si>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</si>
  <si>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</si>
  <si>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</si>
  <si>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</si>
  <si>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</si>
  <si>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</si>
  <si>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</si>
  <si>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</si>
  <si>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</si>
  <si>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</si>
  <si>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</si>
  <si>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</si>
  <si>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</si>
  <si>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</si>
  <si>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</si>
  <si>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</si>
  <si>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</si>
  <si>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</si>
  <si>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</si>
  <si>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</si>
  <si>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</si>
  <si>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</si>
  <si>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</si>
  <si>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</si>
  <si>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</si>
  <si>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</si>
  <si>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</si>
  <si>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</si>
  <si>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</si>
  <si>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</si>
  <si>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</si>
  <si>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</si>
  <si>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</si>
  <si>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</si>
  <si>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</si>
  <si>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</si>
  <si>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</si>
  <si>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</si>
  <si>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</si>
  <si>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</si>
  <si>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</si>
  <si>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</si>
  <si>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</si>
  <si>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</si>
  <si>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</si>
  <si>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</si>
  <si>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</si>
  <si>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</si>
  <si>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</si>
  <si>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</si>
  <si>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</si>
  <si>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</si>
  <si>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</si>
  <si>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</si>
  <si>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</si>
  <si>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</si>
  <si>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</si>
  <si>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</si>
  <si>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</si>
  <si>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</si>
  <si>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</si>
  <si>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</si>
  <si>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</si>
  <si>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</si>
  <si>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</si>
  <si>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</si>
  <si>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</si>
  <si>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</si>
  <si>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</si>
  <si>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</si>
  <si>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</si>
  <si>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</si>
  <si>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</si>
  <si>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</si>
  <si>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</si>
  <si>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</si>
  <si>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</si>
  <si>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</si>
  <si>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</si>
  <si>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</si>
  <si>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</si>
  <si>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</si>
  <si>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</si>
  <si>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</si>
  <si>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</si>
  <si>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</si>
  <si>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</si>
  <si>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</si>
  <si>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</si>
  <si>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</si>
  <si>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</si>
  <si>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</si>
  <si>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</si>
  <si>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</si>
  <si>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</si>
  <si>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</si>
  <si>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</si>
  <si>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</si>
  <si>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</si>
  <si>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</si>
  <si>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</si>
  <si>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</si>
  <si>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</si>
  <si>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</si>
  <si>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</si>
  <si>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</si>
  <si>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</si>
  <si>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</si>
  <si>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</si>
  <si>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</si>
  <si>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</si>
  <si>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</si>
  <si>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</si>
  <si>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</si>
  <si>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</si>
  <si>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</si>
  <si>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</si>
  <si>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</si>
  <si>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</si>
  <si>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</si>
  <si>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</si>
  <si>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</si>
  <si>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</si>
  <si>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</si>
  <si>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</si>
  <si>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</si>
  <si>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</si>
  <si>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</si>
  <si>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</si>
  <si>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</si>
  <si>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</si>
  <si>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</si>
  <si>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</si>
  <si>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</si>
  <si>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</si>
  <si>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</si>
  <si>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</si>
  <si>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</si>
  <si>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</si>
  <si>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</si>
  <si>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</si>
  <si>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</si>
  <si>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</si>
  <si>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</si>
  <si>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</si>
  <si>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</si>
  <si>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</si>
  <si>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</si>
  <si>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</si>
  <si>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</si>
  <si>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</si>
  <si>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</si>
  <si>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</si>
  <si>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</si>
  <si>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</si>
  <si>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</si>
  <si>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</si>
  <si>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</si>
  <si>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</si>
  <si>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</si>
  <si>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</si>
  <si>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</si>
  <si>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</si>
  <si>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</si>
  <si>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</si>
  <si>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</si>
  <si>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</si>
  <si>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</si>
  <si>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</si>
  <si>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</si>
  <si>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</si>
  <si>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</si>
  <si>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</si>
  <si>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</si>
  <si>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</si>
  <si>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</si>
  <si>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</si>
  <si>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</si>
  <si>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</si>
  <si>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</si>
  <si>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</si>
  <si>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</si>
  <si>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</si>
  <si>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</si>
  <si>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</si>
  <si>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</si>
  <si>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</si>
  <si>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</si>
  <si>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</si>
  <si>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</si>
  <si>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</si>
  <si>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</si>
  <si>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</si>
  <si>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</si>
  <si>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</si>
  <si>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</si>
  <si>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</si>
  <si>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</si>
  <si>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</si>
  <si>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</si>
  <si>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</si>
  <si>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</si>
  <si>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</si>
  <si>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</si>
  <si>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</si>
  <si>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</si>
  <si>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</si>
  <si>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</si>
  <si>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</si>
  <si>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</si>
  <si>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</si>
  <si>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</si>
  <si>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</si>
  <si>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</si>
  <si>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</si>
  <si>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</si>
  <si>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</si>
  <si>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</si>
  <si>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</si>
  <si>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</si>
  <si>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</si>
  <si>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</si>
  <si>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</si>
  <si>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</si>
  <si>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</si>
  <si>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</si>
  <si>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</si>
  <si>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</si>
  <si>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</si>
  <si>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</si>
  <si>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</si>
  <si>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</si>
  <si>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</si>
  <si>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</si>
  <si>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</si>
  <si>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</si>
  <si>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</si>
  <si>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</si>
  <si>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</si>
  <si>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</si>
  <si>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</si>
  <si>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</si>
  <si>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</si>
  <si>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</si>
  <si>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</si>
  <si>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</si>
  <si>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</si>
  <si>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</si>
  <si>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</si>
  <si>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</si>
  <si>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</si>
  <si>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</si>
  <si>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</si>
  <si>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</si>
  <si>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</si>
  <si>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</si>
  <si>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</si>
  <si>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</si>
  <si>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</si>
  <si>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</si>
  <si>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</si>
  <si>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</si>
  <si>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</si>
  <si>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</si>
  <si>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</si>
  <si>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</si>
  <si>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</si>
  <si>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</si>
  <si>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</si>
  <si>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</si>
  <si>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</si>
  <si>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</si>
  <si>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</si>
  <si>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</si>
  <si>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</si>
  <si>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</si>
  <si>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</si>
  <si>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</si>
  <si>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</si>
  <si>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</si>
  <si>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</si>
  <si>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</si>
  <si>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</si>
  <si>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</si>
  <si>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</si>
  <si>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</si>
  <si>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</si>
  <si>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</si>
  <si>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</si>
  <si>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</si>
  <si>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</si>
  <si>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</si>
  <si>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</si>
  <si>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</si>
  <si>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</si>
  <si>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</si>
  <si>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</si>
  <si>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</si>
  <si>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</si>
  <si>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</si>
  <si>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</si>
  <si>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</si>
  <si>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</si>
  <si>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</si>
  <si>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</si>
  <si>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</si>
  <si>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</si>
  <si>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</si>
  <si>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</si>
  <si>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</si>
  <si>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</si>
  <si>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</si>
  <si>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</si>
  <si>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</si>
  <si>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</si>
  <si>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</si>
  <si>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</si>
  <si>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</si>
  <si>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</si>
  <si>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</si>
  <si>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</si>
  <si>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</si>
  <si>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</si>
  <si>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</si>
  <si>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</si>
  <si>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</si>
  <si>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</si>
  <si>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</si>
  <si>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</si>
  <si>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</si>
  <si>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</si>
  <si>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</si>
  <si>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</si>
  <si>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</si>
  <si>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</si>
  <si>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</si>
  <si>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</si>
  <si>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</si>
  <si>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</si>
  <si>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</si>
  <si>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</si>
  <si>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</si>
  <si>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</si>
  <si>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</si>
  <si>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</si>
  <si>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</si>
  <si>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</si>
  <si>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</si>
  <si>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</si>
  <si>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</si>
  <si>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</si>
  <si>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</si>
  <si>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</si>
  <si>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</si>
  <si>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</si>
  <si>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</si>
  <si>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</si>
  <si>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</si>
  <si>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</si>
  <si>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</si>
  <si>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</si>
  <si>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</si>
  <si>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</si>
  <si>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</si>
  <si>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</si>
  <si>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</si>
  <si>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</si>
  <si>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</si>
  <si>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</si>
  <si>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</si>
  <si>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</si>
  <si>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</si>
  <si>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</si>
  <si>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</si>
  <si>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</si>
  <si>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</si>
  <si>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</si>
  <si>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</si>
  <si>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</si>
  <si>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</si>
  <si>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</si>
  <si>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</si>
  <si>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</si>
  <si>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</si>
  <si>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</si>
  <si>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</si>
  <si>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</si>
  <si>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</si>
  <si>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</si>
  <si>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</si>
  <si>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</si>
  <si>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</si>
  <si>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</si>
  <si>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</si>
  <si>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</si>
  <si>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</si>
  <si>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</si>
  <si>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</si>
  <si>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</si>
  <si>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</si>
  <si>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</si>
  <si>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</si>
  <si>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</si>
  <si>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</si>
  <si>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</si>
  <si>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</si>
  <si>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</si>
  <si>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</si>
  <si>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</si>
  <si>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</si>
  <si>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</si>
  <si>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</si>
  <si>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</si>
  <si>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</si>
  <si>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</si>
  <si>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</si>
  <si>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</si>
  <si>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</si>
  <si>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</si>
  <si>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</si>
  <si>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</si>
  <si>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</si>
  <si>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</si>
  <si>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</si>
  <si>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</si>
  <si>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</si>
  <si>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</si>
  <si>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</si>
  <si>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</si>
  <si>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</si>
  <si>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</si>
  <si>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</si>
  <si>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</si>
  <si>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</si>
  <si>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</si>
  <si>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</si>
  <si>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</si>
  <si>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</si>
  <si>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</si>
  <si>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</si>
  <si>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</si>
  <si>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</si>
  <si>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</si>
  <si>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</si>
  <si>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</si>
  <si>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</si>
  <si>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</si>
  <si>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</si>
  <si>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</si>
  <si>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</si>
  <si>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</si>
  <si>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</si>
  <si>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</si>
  <si>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</si>
  <si>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</si>
  <si>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</si>
  <si>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</si>
  <si>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</si>
  <si>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</si>
  <si>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</si>
  <si>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</si>
  <si>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</si>
  <si>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</si>
  <si>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</si>
  <si>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</si>
  <si>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</si>
  <si>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</si>
  <si>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</si>
  <si>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</si>
  <si>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</si>
  <si>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</si>
  <si>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</si>
  <si>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</si>
  <si>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</si>
  <si>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</si>
  <si>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</si>
  <si>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</si>
  <si>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</si>
  <si>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</si>
  <si>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</si>
  <si>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</si>
  <si>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</si>
  <si>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</si>
  <si>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</si>
  <si>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</si>
  <si>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</si>
  <si>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</si>
  <si>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</si>
  <si>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</si>
  <si>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</si>
  <si>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</si>
  <si>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</si>
  <si>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</si>
  <si>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</si>
  <si>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</si>
  <si>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</si>
  <si>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</si>
  <si>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</si>
  <si>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</si>
  <si>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</si>
  <si>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</si>
  <si>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</si>
  <si>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</si>
  <si>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</si>
  <si>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</si>
  <si>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</si>
  <si>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</si>
  <si>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</si>
  <si>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</si>
  <si>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</si>
  <si>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</si>
  <si>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</si>
  <si>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</si>
  <si>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</si>
  <si>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</si>
  <si>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</si>
  <si>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</si>
  <si>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</si>
  <si>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</si>
  <si>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</si>
  <si>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</si>
  <si>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</si>
  <si>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</si>
  <si>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</si>
  <si>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</si>
  <si>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</si>
  <si>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</si>
  <si>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</si>
  <si>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</si>
  <si>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</si>
  <si>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</si>
  <si>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</si>
  <si>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</si>
  <si>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</si>
  <si>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</si>
  <si>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</si>
  <si>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</si>
  <si>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</si>
  <si>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</si>
  <si>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</si>
  <si>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</si>
  <si>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</si>
  <si>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</si>
  <si>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</si>
  <si>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</si>
  <si>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</si>
  <si>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</si>
  <si>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</si>
  <si>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</si>
  <si>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</si>
  <si>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</si>
  <si>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</si>
  <si>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</si>
  <si>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</si>
  <si>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</si>
  <si>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</si>
  <si>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</si>
  <si>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</si>
  <si>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</si>
  <si>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</si>
  <si>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</si>
  <si>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</si>
  <si>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</si>
  <si>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</si>
  <si>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</si>
  <si>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</si>
  <si>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</si>
  <si>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</si>
  <si>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</si>
  <si>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</si>
  <si>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</si>
  <si>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</si>
  <si>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</si>
  <si>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</si>
  <si>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</si>
  <si>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</si>
  <si>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</si>
  <si>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</si>
  <si>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</si>
  <si>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</si>
  <si>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</si>
  <si>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</si>
  <si>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</si>
  <si>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</si>
  <si>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</si>
  <si>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</si>
  <si>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</si>
  <si>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</si>
  <si>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</si>
  <si>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</si>
  <si>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</si>
  <si>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</si>
  <si>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</si>
  <si>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</si>
  <si>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</si>
  <si>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</si>
  <si>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</si>
  <si>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</si>
  <si>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</si>
  <si>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</si>
  <si>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</si>
  <si>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</si>
  <si>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</si>
  <si>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</si>
  <si>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</si>
  <si>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</si>
  <si>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</si>
  <si>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</si>
  <si>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</si>
  <si>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</si>
  <si>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</si>
  <si>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</si>
  <si>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</si>
  <si>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</si>
  <si>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</si>
  <si>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</si>
  <si>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</si>
  <si>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</si>
  <si>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</si>
  <si>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</si>
  <si>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</si>
  <si>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</si>
  <si>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</si>
  <si>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</si>
  <si>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</si>
  <si>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</si>
  <si>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</si>
  <si>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</si>
  <si>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</si>
  <si>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</si>
  <si>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</si>
  <si>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</si>
  <si>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</si>
  <si>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</si>
  <si>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</si>
  <si>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</si>
  <si>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</si>
  <si>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</si>
  <si>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</si>
  <si>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</si>
  <si>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</si>
  <si>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</si>
  <si>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</si>
  <si>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</si>
  <si>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</si>
  <si>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</si>
  <si>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</si>
  <si>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</si>
  <si>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</si>
  <si>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</si>
  <si>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</si>
  <si>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</si>
  <si>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</si>
  <si>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</si>
  <si>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</si>
  <si>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</si>
  <si>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</si>
  <si>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</si>
  <si>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</si>
  <si>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</si>
  <si>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</si>
  <si>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</si>
  <si>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</si>
  <si>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</si>
  <si>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</si>
  <si>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</si>
  <si>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</si>
  <si>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</si>
  <si>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</si>
  <si>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</si>
  <si>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</si>
  <si>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</si>
  <si>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</si>
  <si>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</si>
  <si>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</si>
  <si>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</si>
  <si>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</si>
  <si>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</si>
  <si>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</si>
  <si>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</si>
  <si>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</si>
  <si>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</si>
  <si>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</si>
  <si>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</si>
  <si>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</si>
  <si>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</si>
  <si>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</si>
  <si>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</si>
  <si>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</si>
  <si>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</si>
  <si>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</si>
  <si>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</si>
  <si>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</si>
  <si>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</si>
  <si>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</si>
  <si>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</si>
  <si>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</si>
  <si>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</si>
  <si>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</si>
  <si>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</si>
  <si>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</si>
  <si>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</si>
  <si>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</si>
  <si>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</si>
  <si>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</si>
  <si>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</si>
  <si>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</si>
  <si>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</si>
  <si>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</si>
  <si>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</si>
  <si>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</si>
  <si>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</si>
  <si>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</si>
  <si>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</si>
  <si>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</si>
  <si>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</si>
  <si>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</si>
  <si>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</si>
  <si>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</si>
  <si>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</si>
  <si>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</si>
  <si>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</si>
  <si>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</si>
  <si>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</si>
  <si>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</si>
  <si>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</si>
  <si>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</si>
  <si>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</si>
  <si>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</si>
  <si>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</si>
  <si>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</si>
  <si>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</si>
  <si>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</si>
  <si>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</si>
  <si>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</si>
  <si>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</si>
  <si>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</si>
  <si>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</si>
  <si>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</si>
  <si>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</si>
  <si>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</si>
  <si>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</si>
  <si>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</si>
  <si>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</si>
  <si>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</si>
  <si>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</si>
  <si>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</si>
  <si>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</si>
  <si>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</si>
  <si>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</si>
  <si>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</si>
  <si>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</si>
  <si>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</si>
  <si>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</si>
  <si>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</si>
  <si>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</si>
  <si>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</si>
  <si>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</si>
  <si>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</si>
  <si>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</si>
  <si>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</si>
  <si>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</si>
  <si>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</si>
  <si>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</si>
  <si>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</si>
  <si>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</si>
  <si>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</si>
  <si>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</si>
  <si>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</si>
  <si>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</si>
  <si>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</si>
  <si>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</si>
  <si>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</si>
  <si>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</si>
  <si>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</si>
  <si>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</si>
  <si>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</si>
  <si>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</si>
  <si>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</si>
  <si>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</si>
  <si>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</si>
  <si>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</si>
  <si>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</si>
  <si>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</si>
  <si>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</si>
  <si>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</si>
  <si>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</si>
  <si>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</si>
  <si>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</si>
  <si>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</si>
  <si>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</si>
  <si>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</si>
  <si>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</si>
  <si>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</si>
  <si>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</si>
  <si>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</si>
  <si>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</si>
  <si>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</si>
  <si>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</si>
  <si>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</si>
  <si>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</si>
  <si>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</si>
  <si>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</si>
  <si>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</si>
  <si>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</si>
  <si>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</si>
  <si>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</si>
  <si>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</si>
  <si>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</si>
  <si>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</si>
  <si>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</si>
  <si>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</si>
  <si>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</si>
  <si>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</si>
  <si>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</si>
  <si>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</si>
  <si>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</si>
  <si>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</si>
  <si>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</si>
  <si>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</si>
  <si>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</si>
  <si>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</si>
  <si>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</si>
  <si>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</si>
  <si>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</si>
  <si>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</si>
  <si>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</si>
  <si>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</si>
  <si>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</si>
  <si>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</si>
  <si>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</si>
  <si>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</si>
  <si>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</si>
  <si>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</si>
  <si>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</si>
  <si>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</si>
  <si>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</si>
  <si>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</si>
  <si>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</si>
  <si>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</si>
  <si>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</si>
  <si>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</si>
  <si>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</si>
  <si>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</si>
  <si>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</si>
  <si>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</si>
  <si>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</si>
  <si>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</si>
  <si>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</si>
  <si>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</si>
  <si>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</si>
  <si>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</si>
  <si>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</si>
  <si>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</si>
  <si>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</si>
  <si>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</si>
  <si>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</si>
  <si>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</si>
  <si>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</si>
  <si>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</si>
  <si>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</si>
  <si>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</si>
  <si>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</si>
  <si>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</si>
  <si>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</si>
  <si>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</si>
  <si>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</si>
  <si>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</si>
  <si>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</si>
  <si>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</si>
  <si>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</si>
  <si>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</si>
  <si>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</si>
  <si>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</si>
  <si>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</si>
  <si>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</si>
  <si>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</si>
  <si>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</si>
  <si>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</si>
  <si>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</si>
  <si>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</si>
  <si>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</si>
  <si>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</si>
  <si>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</si>
  <si>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</si>
  <si>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</si>
  <si>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</si>
  <si>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</si>
  <si>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</si>
  <si>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</si>
  <si>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</si>
  <si>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</si>
  <si>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</si>
  <si>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</si>
  <si>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</si>
  <si>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</si>
  <si>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</si>
  <si>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</si>
  <si>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</si>
  <si>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</si>
  <si>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</si>
  <si>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</si>
  <si>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</si>
  <si>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</si>
  <si>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</si>
  <si>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</si>
  <si>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</si>
  <si>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</si>
  <si>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</si>
  <si>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</si>
  <si>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</si>
  <si>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</si>
  <si>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</si>
  <si>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</si>
  <si>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</si>
  <si>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</si>
  <si>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</si>
  <si>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</si>
  <si>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</si>
  <si>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</si>
  <si>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</si>
  <si>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</si>
  <si>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</si>
  <si>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</si>
  <si>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</si>
  <si>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</si>
  <si>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</si>
  <si>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</si>
  <si>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</si>
  <si>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</si>
  <si>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</si>
  <si>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</si>
  <si>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</si>
  <si>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</si>
  <si>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</si>
  <si>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</si>
  <si>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</si>
  <si>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</si>
  <si>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</si>
  <si>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</si>
  <si>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</si>
  <si>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</si>
  <si>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</si>
  <si>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</si>
  <si>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</si>
  <si>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</si>
  <si>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</si>
  <si>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</si>
  <si>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</si>
  <si>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</si>
  <si>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</si>
  <si>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</si>
  <si>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</si>
  <si>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</si>
  <si>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</si>
  <si>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</si>
  <si>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</si>
  <si>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</si>
  <si>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</si>
  <si>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</si>
  <si>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</si>
  <si>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</si>
  <si>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</si>
  <si>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</si>
  <si>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</si>
  <si>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</si>
  <si>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</si>
  <si>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</si>
  <si>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</si>
  <si>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</si>
  <si>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</si>
  <si>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</si>
  <si>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</si>
  <si>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</si>
  <si>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</si>
  <si>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</si>
  <si>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</si>
  <si>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</si>
  <si>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</si>
  <si>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</si>
  <si>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</si>
  <si>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</si>
  <si>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</si>
  <si>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</si>
  <si>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</si>
  <si>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</si>
  <si>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</si>
  <si>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</si>
  <si>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</si>
  <si>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</si>
  <si>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</si>
  <si>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</si>
  <si>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</si>
  <si>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</si>
  <si>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</si>
  <si>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</si>
  <si>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</si>
  <si>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</si>
  <si>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</si>
  <si>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</si>
  <si>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</si>
  <si>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</si>
  <si>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</si>
  <si>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</si>
  <si>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</si>
  <si>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</si>
  <si>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</si>
  <si>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</si>
  <si>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</si>
  <si>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</si>
  <si>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</si>
  <si>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</si>
  <si>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</si>
  <si>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</si>
  <si>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</si>
  <si>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</si>
  <si>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</si>
  <si>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</si>
  <si>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</si>
  <si>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</si>
  <si>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</si>
  <si>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</si>
  <si>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</si>
  <si>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</si>
  <si>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</si>
  <si>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</si>
  <si>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</si>
  <si>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</si>
  <si>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</si>
  <si>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</si>
  <si>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</si>
  <si>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</si>
  <si>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</si>
  <si>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</si>
  <si>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</si>
  <si>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</si>
  <si>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</si>
  <si>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</si>
  <si>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</si>
  <si>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</si>
  <si>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</si>
  <si>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</si>
  <si>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</si>
  <si>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</si>
  <si>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</si>
  <si>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</si>
  <si>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</si>
  <si>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</si>
  <si>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</si>
  <si>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</si>
  <si>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</si>
  <si>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</si>
  <si>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</si>
  <si>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</si>
  <si>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</si>
  <si>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</si>
  <si>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</si>
  <si>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</si>
  <si>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</si>
  <si>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</si>
  <si>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</si>
  <si>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</si>
  <si>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</si>
  <si>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</si>
  <si>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</si>
  <si>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</si>
  <si>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</si>
  <si>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</si>
  <si>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</si>
  <si>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</si>
  <si>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</si>
  <si>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</si>
  <si>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</si>
  <si>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</si>
  <si>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</si>
  <si>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</si>
  <si>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</si>
  <si>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</si>
  <si>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</si>
  <si>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</si>
  <si>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</si>
  <si>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</si>
  <si>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</si>
  <si>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</si>
  <si>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</si>
  <si>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</si>
  <si>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</si>
  <si>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</si>
  <si>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</si>
  <si>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</si>
  <si>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</si>
  <si>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</si>
  <si>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</si>
  <si>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</si>
  <si>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</si>
  <si>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</si>
  <si>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</si>
  <si>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</si>
  <si>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</si>
  <si>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</si>
  <si>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</si>
  <si>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</si>
  <si>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</si>
  <si>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</si>
  <si>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</si>
  <si>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</si>
  <si>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</si>
  <si>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</si>
  <si>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</si>
  <si>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</si>
  <si>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</si>
  <si>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</si>
  <si>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</si>
  <si>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</si>
  <si>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</si>
  <si>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</si>
  <si>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</si>
  <si>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</si>
  <si>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</si>
  <si>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</si>
  <si>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</si>
  <si>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</si>
  <si>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</si>
  <si>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</si>
  <si>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</si>
  <si>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</si>
  <si>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</si>
  <si>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</si>
  <si>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</si>
  <si>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</si>
  <si>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</si>
  <si>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</si>
  <si>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</si>
  <si>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</si>
  <si>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</si>
  <si>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</si>
  <si>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</si>
  <si>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</si>
  <si>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</si>
  <si>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</si>
  <si>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</si>
  <si>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</si>
  <si>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</si>
  <si>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</si>
  <si>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</si>
  <si>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</si>
  <si>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</si>
  <si>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</si>
  <si>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</si>
  <si>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</si>
  <si>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</si>
  <si>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</si>
  <si>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</si>
  <si>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</si>
  <si>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</si>
  <si>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</si>
  <si>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</si>
  <si>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</si>
  <si>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</si>
  <si>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</si>
  <si>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</si>
  <si>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</si>
  <si>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</si>
  <si>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</si>
  <si>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</si>
  <si>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</si>
  <si>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</si>
  <si>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</si>
  <si>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</si>
  <si>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</si>
  <si>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</si>
  <si>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</si>
  <si>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</si>
  <si>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</si>
  <si>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</si>
  <si>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</si>
  <si>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</si>
  <si>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</si>
  <si>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</si>
  <si>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</si>
  <si>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</si>
  <si>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</si>
  <si>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</si>
  <si>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</si>
  <si>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</si>
  <si>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</si>
  <si>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</si>
  <si>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</si>
  <si>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</si>
  <si>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</si>
  <si>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</si>
  <si>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</si>
  <si>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</si>
  <si>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</si>
  <si>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</si>
  <si>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</si>
  <si>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</si>
  <si>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</si>
  <si>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</si>
  <si>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</si>
  <si>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</si>
  <si>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</si>
  <si>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</si>
  <si>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</si>
  <si>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</si>
  <si>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</si>
  <si>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</si>
  <si>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</si>
  <si>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</si>
  <si>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</si>
  <si>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</si>
  <si>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</si>
  <si>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</si>
  <si>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</si>
  <si>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</si>
  <si>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</si>
  <si>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</si>
  <si>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</si>
  <si>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</si>
  <si>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</si>
  <si>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</si>
  <si>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</si>
  <si>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</si>
  <si>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</si>
  <si>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</si>
  <si>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</si>
  <si>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</si>
  <si>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</si>
  <si>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</si>
  <si>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</si>
  <si>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</si>
  <si>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</si>
  <si>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</si>
  <si>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</si>
  <si>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</si>
  <si>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</si>
  <si>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</si>
  <si>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</si>
  <si>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</si>
  <si>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</si>
  <si>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</si>
  <si>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</si>
  <si>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</si>
  <si>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</si>
  <si>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</si>
  <si>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</si>
  <si>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</si>
  <si>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</si>
  <si>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</si>
  <si>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</si>
  <si>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</si>
  <si>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</si>
  <si>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</si>
  <si>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</si>
  <si>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</si>
  <si>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</si>
  <si>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</si>
  <si>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</si>
  <si>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</si>
  <si>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</si>
  <si>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</si>
  <si>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</si>
  <si>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</si>
  <si>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</si>
  <si>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</si>
  <si>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</si>
  <si>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</si>
  <si>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</si>
  <si>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</si>
  <si>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</si>
  <si>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</si>
  <si>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</si>
  <si>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</si>
  <si>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</si>
  <si>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</si>
  <si>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</si>
  <si>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</si>
  <si>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</si>
  <si>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</si>
  <si>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</si>
  <si>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</si>
  <si>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</si>
  <si>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</si>
  <si>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</si>
  <si>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</si>
  <si>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</si>
  <si>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</si>
  <si>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</si>
  <si>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</si>
  <si>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</si>
  <si>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</si>
  <si>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</si>
  <si>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</si>
  <si>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</si>
  <si>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</si>
  <si>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</si>
  <si>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</si>
  <si>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</si>
  <si>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</si>
  <si>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</si>
  <si>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</si>
  <si>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</si>
  <si>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</si>
  <si>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</si>
  <si>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</si>
  <si>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</si>
  <si>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</si>
  <si>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</si>
  <si>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</si>
  <si>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</si>
  <si>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</si>
  <si>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</si>
  <si>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</si>
  <si>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</si>
  <si>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</si>
  <si>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</si>
  <si>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</si>
  <si>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</si>
  <si>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</si>
  <si>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</si>
  <si>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</si>
  <si>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</si>
  <si>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</si>
  <si>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</si>
  <si>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</si>
  <si>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</si>
  <si>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</si>
  <si>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</si>
  <si>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</si>
  <si>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</si>
  <si>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</si>
  <si>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</si>
  <si>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</si>
  <si>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</si>
  <si>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</si>
  <si>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</si>
  <si>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</si>
  <si>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</si>
  <si>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</si>
  <si>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</si>
  <si>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</si>
  <si>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</si>
  <si>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</si>
  <si>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</si>
  <si>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</si>
  <si>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</si>
  <si>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</si>
  <si>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</si>
  <si>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</si>
  <si>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</si>
  <si>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</si>
  <si>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</si>
  <si>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</si>
  <si>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</si>
  <si>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</si>
  <si>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</si>
  <si>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</si>
  <si>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</si>
  <si>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</si>
  <si>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</si>
  <si>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</si>
  <si>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</si>
  <si>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</si>
  <si>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</si>
  <si>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</si>
  <si>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</si>
  <si>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</si>
  <si>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</si>
  <si>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</si>
  <si>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</si>
  <si>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</si>
  <si>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</si>
  <si>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</si>
  <si>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</si>
  <si>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</si>
  <si>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</si>
  <si>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</si>
  <si>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</si>
  <si>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</si>
  <si>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</si>
  <si>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</si>
  <si>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</si>
  <si>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</si>
  <si>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</si>
  <si>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</si>
  <si>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</si>
  <si>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</si>
  <si>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</si>
  <si>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</si>
  <si>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</si>
  <si>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</si>
  <si>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</si>
  <si>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</si>
  <si>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</si>
  <si>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</si>
  <si>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</si>
  <si>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</si>
  <si>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</si>
  <si>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</si>
  <si>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</si>
  <si>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</si>
  <si>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</si>
  <si>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</si>
  <si>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</si>
  <si>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</si>
  <si>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</si>
  <si>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</si>
  <si>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</si>
  <si>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</si>
  <si>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</si>
  <si>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</si>
  <si>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</si>
  <si>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</si>
  <si>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</si>
  <si>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</si>
  <si>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</si>
  <si>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</si>
  <si>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</si>
  <si>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</si>
  <si>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</si>
  <si>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</si>
  <si>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</si>
  <si>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</si>
  <si>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</si>
  <si>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</si>
  <si>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</si>
  <si>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</si>
  <si>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</si>
  <si>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</si>
  <si>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</si>
  <si>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</si>
  <si>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</si>
  <si>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</si>
  <si>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</si>
  <si>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</si>
  <si>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</si>
  <si>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</si>
  <si>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</si>
  <si>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</si>
  <si>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</si>
  <si>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</si>
  <si>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</si>
  <si>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</si>
  <si>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</si>
  <si>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</si>
  <si>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</si>
  <si>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</si>
  <si>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</si>
  <si>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</si>
  <si>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</si>
  <si>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</si>
  <si>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</si>
  <si>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</si>
  <si>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</si>
  <si>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</si>
  <si>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</si>
  <si>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</si>
  <si>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</si>
  <si>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</si>
  <si>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</si>
  <si>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</si>
  <si>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</si>
  <si>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</si>
  <si>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</si>
  <si>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</si>
  <si>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</si>
  <si>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</si>
  <si>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</si>
  <si>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</si>
  <si>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</si>
  <si>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</si>
  <si>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</si>
  <si>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</si>
  <si>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</si>
  <si>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</si>
  <si>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</si>
  <si>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</si>
  <si>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</si>
  <si>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</si>
  <si>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</si>
  <si>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</si>
  <si>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</si>
  <si>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</si>
  <si>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</si>
  <si>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</si>
  <si>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</si>
  <si>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</si>
  <si>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</si>
  <si>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</si>
  <si>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</si>
  <si>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</si>
  <si>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</si>
  <si>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</si>
  <si>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</si>
  <si>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</si>
  <si>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</si>
  <si>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</si>
  <si>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</si>
  <si>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</si>
  <si>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</si>
  <si>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</si>
  <si>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</si>
  <si>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</si>
  <si>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</si>
  <si>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</si>
  <si>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</si>
  <si>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</si>
  <si>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</si>
  <si>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</si>
  <si>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</si>
  <si>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</si>
  <si>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</si>
  <si>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</si>
  <si>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</si>
  <si>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</si>
  <si>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</si>
  <si>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</si>
  <si>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</si>
  <si>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</si>
  <si>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</si>
  <si>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</si>
  <si>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</si>
  <si>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</si>
  <si>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</si>
  <si>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</si>
  <si>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</si>
  <si>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</si>
  <si>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</si>
  <si>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</si>
  <si>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</si>
  <si>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</si>
  <si>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</si>
  <si>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</si>
  <si>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</si>
  <si>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</si>
  <si>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</si>
  <si>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</si>
  <si>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</si>
  <si>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</si>
  <si>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</si>
  <si>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</si>
  <si>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</si>
  <si>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</si>
  <si>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</si>
  <si>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</si>
  <si>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</si>
  <si>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</si>
  <si>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</si>
  <si>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</si>
  <si>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</si>
  <si>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</si>
  <si>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</si>
  <si>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</si>
  <si>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</si>
  <si>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</si>
  <si>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</si>
  <si>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</si>
  <si>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</si>
  <si>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</si>
  <si>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</si>
  <si>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</si>
  <si>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</si>
  <si>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</si>
  <si>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</si>
  <si>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</si>
  <si>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</si>
  <si>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</si>
  <si>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</si>
  <si>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</si>
  <si>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</si>
  <si>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</si>
  <si>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</si>
  <si>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</si>
  <si>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</si>
  <si>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</si>
  <si>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</si>
  <si>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</si>
  <si>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</si>
  <si>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</si>
  <si>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</si>
  <si>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</si>
  <si>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</si>
  <si>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</si>
  <si>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</si>
  <si>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</si>
  <si>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</si>
  <si>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</si>
  <si>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</si>
  <si>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</si>
  <si>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</si>
  <si>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</si>
  <si>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</si>
  <si>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</si>
  <si>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</si>
  <si>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</si>
  <si>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</si>
  <si>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</si>
  <si>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</si>
  <si>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</si>
  <si>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</si>
  <si>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</si>
  <si>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</si>
  <si>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</si>
  <si>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</si>
  <si>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</si>
  <si>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</si>
  <si>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</si>
  <si>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</si>
  <si>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</si>
  <si>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</si>
  <si>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</si>
  <si>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</si>
  <si>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</si>
  <si>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</si>
  <si>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</si>
  <si>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</si>
  <si>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</si>
  <si>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</si>
  <si>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</si>
  <si>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</si>
  <si>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</si>
  <si>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</si>
  <si>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</si>
  <si>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</si>
  <si>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</si>
  <si>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</si>
  <si>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</si>
  <si>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</si>
  <si>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</si>
  <si>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</si>
  <si>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</si>
  <si>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</si>
  <si>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</si>
  <si>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</si>
  <si>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</si>
  <si>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</si>
  <si>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</si>
  <si>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</si>
  <si>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</si>
  <si>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</si>
  <si>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</si>
  <si>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</si>
  <si>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</si>
  <si>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</si>
  <si>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</si>
  <si>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</si>
  <si>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</si>
  <si>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</si>
  <si>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</si>
  <si>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</si>
  <si>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</si>
  <si>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</si>
  <si>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</si>
  <si>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</si>
  <si>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</si>
  <si>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</si>
  <si>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</si>
  <si>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</si>
  <si>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</si>
  <si>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</si>
  <si>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</si>
  <si>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</si>
  <si>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</si>
  <si>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</si>
  <si>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</si>
  <si>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</si>
  <si>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</si>
  <si>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</si>
  <si>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</si>
  <si>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</si>
  <si>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</si>
  <si>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</si>
  <si>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</si>
  <si>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</si>
  <si>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</si>
  <si>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</si>
  <si>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</si>
  <si>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</si>
  <si>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</si>
  <si>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</si>
  <si>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</si>
  <si>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</si>
  <si>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</si>
  <si>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</si>
  <si>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</si>
  <si>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</si>
  <si>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</si>
  <si>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</si>
  <si>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</si>
  <si>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</si>
  <si>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</si>
  <si>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</si>
  <si>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</si>
  <si>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</si>
  <si>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</si>
  <si>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</si>
  <si>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</si>
  <si>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</si>
  <si>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</si>
  <si>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</si>
  <si>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</si>
  <si>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</si>
  <si>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</si>
  <si>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</si>
  <si>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</si>
  <si>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</si>
  <si>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</si>
  <si>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</si>
  <si>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</si>
  <si>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</si>
  <si>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</si>
  <si>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</si>
  <si>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</si>
  <si>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</si>
  <si>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</si>
  <si>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</si>
  <si>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</si>
  <si>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</si>
  <si>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</si>
  <si>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</si>
  <si>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</si>
  <si>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</si>
  <si>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</si>
  <si>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</si>
  <si>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</si>
  <si>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</si>
  <si>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</si>
  <si>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</si>
  <si>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</si>
  <si>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</si>
  <si>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</si>
  <si>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</si>
  <si>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</si>
  <si>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</si>
  <si>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</si>
  <si>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</si>
  <si>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</si>
  <si>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</si>
  <si>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</si>
  <si>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</si>
  <si>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</si>
  <si>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</si>
  <si>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</si>
  <si>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</si>
  <si>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</si>
  <si>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</si>
  <si>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</si>
  <si>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</si>
  <si>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</si>
  <si>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</si>
  <si>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</si>
  <si>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</si>
  <si>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</si>
  <si>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</si>
  <si>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</si>
  <si>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</si>
  <si>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</si>
  <si>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</si>
  <si>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</si>
  <si>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</si>
  <si>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</si>
  <si>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</si>
  <si>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</si>
  <si>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</si>
  <si>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</si>
  <si>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</si>
  <si>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</si>
  <si>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</si>
  <si>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</si>
  <si>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</si>
  <si>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</si>
  <si>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</si>
  <si>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</si>
  <si>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</si>
  <si>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</si>
  <si>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</si>
  <si>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</si>
  <si>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</si>
  <si>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</si>
  <si>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</si>
  <si>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</si>
  <si>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</si>
  <si>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</si>
  <si>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</si>
  <si>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</si>
  <si>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</si>
  <si>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</si>
  <si>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</si>
  <si>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</si>
  <si>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</si>
  <si>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</si>
  <si>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</si>
  <si>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</si>
  <si>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</si>
  <si>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</si>
  <si>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</si>
  <si>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</si>
  <si>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</si>
  <si>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</si>
  <si>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</si>
  <si>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</si>
  <si>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</si>
  <si>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</si>
  <si>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</si>
  <si>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</si>
  <si>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</si>
  <si>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</si>
  <si>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</si>
  <si>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</si>
  <si>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</si>
  <si>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</si>
  <si>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</si>
  <si>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</si>
  <si>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</si>
  <si>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</si>
  <si>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</si>
  <si>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</si>
  <si>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</si>
  <si>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</si>
  <si>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</si>
  <si>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</si>
  <si>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</si>
  <si>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</si>
  <si>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</si>
  <si>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</si>
  <si>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</si>
  <si>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</si>
  <si>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</si>
  <si>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</si>
  <si>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</si>
  <si>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</si>
  <si>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</si>
  <si>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</si>
  <si>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</si>
  <si>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</si>
  <si>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</si>
  <si>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</si>
  <si>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</si>
  <si>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</si>
  <si>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</si>
  <si>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</si>
  <si>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</si>
  <si>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</si>
  <si>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</si>
  <si>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</si>
  <si>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</si>
  <si>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</si>
  <si>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</si>
  <si>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</si>
  <si>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</si>
  <si>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</si>
  <si>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</si>
  <si>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</si>
  <si>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</si>
  <si>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</si>
  <si>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</si>
  <si>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</si>
  <si>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</si>
  <si>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</si>
  <si>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</si>
  <si>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</si>
  <si>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</si>
  <si>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</si>
  <si>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</si>
  <si>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</si>
  <si>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</si>
  <si>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</si>
  <si>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</si>
  <si>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</si>
  <si>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</si>
  <si>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</si>
  <si>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</si>
  <si>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</si>
  <si>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</si>
  <si>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</si>
  <si>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</si>
  <si>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</si>
  <si>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</si>
  <si>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</si>
  <si>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</si>
  <si>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</si>
  <si>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</si>
  <si>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</si>
  <si>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</si>
  <si>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</si>
  <si>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</si>
  <si>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</si>
  <si>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</si>
  <si>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</si>
  <si>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</si>
  <si>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</si>
  <si>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</si>
  <si>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</si>
  <si>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</si>
  <si>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</si>
  <si>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</si>
  <si>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</si>
  <si>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</si>
  <si>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</si>
  <si>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</si>
  <si>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</si>
  <si>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</si>
  <si>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</si>
  <si>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</si>
  <si>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</si>
  <si>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</si>
  <si>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</si>
  <si>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</si>
  <si>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</si>
  <si>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</si>
  <si>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</si>
  <si>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</si>
  <si>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</si>
  <si>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</si>
  <si>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</si>
  <si>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</si>
  <si>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</si>
  <si>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</si>
  <si>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</si>
  <si>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</si>
  <si>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</si>
  <si>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</si>
  <si>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</si>
  <si>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</si>
  <si>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</si>
  <si>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</si>
  <si>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</si>
  <si>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</si>
  <si>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</si>
  <si>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</si>
  <si>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</si>
  <si>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</si>
  <si>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</si>
  <si>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</si>
  <si>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</si>
  <si>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</si>
  <si>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</si>
  <si>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</si>
  <si>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</si>
  <si>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</si>
  <si>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</si>
  <si>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</si>
  <si>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</si>
  <si>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</si>
  <si>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</si>
  <si>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</si>
  <si>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</si>
  <si>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</si>
  <si>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</si>
  <si>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</si>
  <si>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</si>
  <si>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</si>
  <si>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</si>
  <si>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</si>
  <si>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</si>
  <si>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</si>
  <si>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</si>
  <si>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</si>
  <si>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</si>
  <si>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</si>
  <si>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</si>
  <si>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</si>
  <si>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</si>
  <si>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</si>
  <si>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</si>
  <si>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</si>
  <si>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</si>
  <si>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</si>
  <si>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</si>
  <si>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</si>
  <si>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</si>
  <si>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</si>
  <si>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</si>
  <si>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</si>
  <si>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</si>
  <si>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</si>
  <si>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</si>
  <si>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</si>
  <si>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</si>
  <si>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</si>
  <si>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</si>
  <si>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</si>
  <si>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</si>
  <si>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</si>
  <si>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</si>
  <si>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</si>
  <si>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</si>
  <si>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</si>
  <si>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</si>
  <si>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</si>
  <si>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</si>
  <si>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</si>
  <si>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</si>
  <si>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</si>
  <si>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</si>
  <si>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</si>
  <si>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</si>
  <si>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</si>
  <si>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</si>
  <si>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</si>
  <si>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</si>
  <si>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</si>
  <si>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</si>
  <si>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</si>
  <si>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</si>
  <si>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</si>
  <si>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</si>
  <si>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</si>
  <si>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</si>
  <si>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</si>
  <si>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</si>
  <si>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</si>
  <si>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</si>
  <si>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</si>
  <si>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</si>
  <si>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</si>
  <si>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</si>
  <si>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</si>
  <si>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</si>
  <si>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</si>
  <si>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</si>
  <si>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</si>
  <si>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</si>
  <si>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</si>
  <si>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</si>
  <si>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</si>
  <si>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</si>
  <si>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</si>
  <si>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</si>
  <si>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</si>
  <si>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</si>
  <si>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</si>
  <si>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</si>
  <si>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</si>
  <si>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</si>
  <si>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</si>
  <si>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</si>
  <si>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</si>
  <si>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</si>
  <si>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</si>
  <si>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</si>
  <si>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</si>
  <si>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</si>
  <si>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</si>
  <si>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</si>
  <si>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</si>
  <si>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</si>
  <si>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</si>
  <si>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</si>
  <si>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</si>
  <si>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</si>
  <si>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</si>
  <si>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</si>
  <si>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</si>
  <si>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</si>
  <si>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</si>
  <si>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</si>
  <si>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</si>
  <si>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</si>
  <si>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</si>
  <si>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</si>
  <si>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</si>
  <si>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</si>
  <si>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</si>
  <si>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</si>
  <si>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</si>
  <si>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</si>
  <si>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</si>
  <si>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</si>
  <si>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</si>
  <si>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</si>
  <si>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</si>
  <si>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</si>
  <si>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</si>
  <si>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</si>
  <si>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</si>
  <si>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</si>
  <si>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</si>
  <si>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</si>
  <si>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</si>
  <si>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</si>
  <si>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</si>
  <si>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</si>
  <si>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</si>
  <si>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</si>
  <si>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</si>
  <si>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</si>
  <si>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</si>
  <si>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</si>
  <si>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</si>
  <si>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</si>
  <si>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</si>
  <si>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</si>
  <si>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</si>
  <si>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</si>
  <si>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</si>
  <si>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</si>
  <si>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</si>
  <si>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</si>
  <si>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</si>
  <si>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</si>
  <si>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</si>
  <si>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</si>
  <si>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</si>
  <si>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</si>
  <si>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</si>
  <si>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</si>
  <si>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</si>
  <si>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</si>
  <si>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</si>
  <si>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</si>
  <si>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</si>
  <si>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</si>
  <si>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</si>
  <si>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</si>
  <si>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</si>
  <si>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</si>
  <si>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</si>
  <si>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</si>
  <si>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</si>
  <si>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</si>
  <si>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</si>
  <si>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</si>
  <si>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</si>
  <si>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</si>
  <si>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</si>
  <si>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</si>
  <si>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</si>
  <si>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</si>
  <si>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</si>
  <si>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</si>
  <si>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</si>
  <si>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</si>
  <si>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</si>
  <si>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</si>
  <si>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</si>
  <si>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</si>
  <si>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</si>
  <si>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</si>
  <si>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</si>
  <si>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</si>
  <si>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</si>
  <si>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</si>
  <si>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</si>
  <si>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</si>
  <si>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</si>
  <si>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</si>
  <si>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</si>
  <si>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</si>
  <si>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</si>
  <si>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</si>
  <si>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</si>
  <si>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</si>
  <si>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</si>
  <si>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</si>
  <si>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</si>
  <si>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</si>
  <si>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</si>
  <si>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</si>
  <si>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</si>
  <si>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</si>
  <si>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</si>
  <si>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</si>
  <si>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</si>
  <si>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</si>
  <si>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</si>
  <si>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</si>
  <si>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</si>
  <si>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</si>
  <si>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</si>
  <si>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</si>
  <si>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</si>
  <si>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</si>
  <si>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</si>
  <si>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</si>
  <si>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</si>
  <si>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</si>
  <si>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</si>
  <si>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</si>
  <si>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</si>
  <si>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</si>
  <si>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</si>
  <si>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</si>
  <si>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</si>
  <si>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</si>
  <si>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</si>
  <si>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</si>
  <si>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</si>
  <si>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</si>
  <si>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</si>
  <si>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</si>
  <si>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</si>
  <si>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</si>
  <si>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</si>
  <si>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</si>
  <si>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</si>
  <si>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</si>
  <si>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</si>
  <si>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</si>
  <si>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</si>
  <si>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</si>
  <si>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</si>
  <si>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</si>
  <si>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</si>
  <si>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</si>
  <si>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</si>
  <si>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</si>
  <si>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</si>
  <si>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</si>
  <si>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</si>
  <si>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</si>
  <si>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</si>
  <si>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</si>
  <si>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</si>
  <si>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</si>
  <si>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</si>
  <si>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</si>
  <si>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</si>
  <si>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</si>
  <si>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</si>
  <si>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</si>
  <si>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</si>
  <si>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</si>
  <si>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</si>
  <si>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</si>
  <si>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</si>
  <si>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</si>
  <si>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</si>
  <si>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</si>
  <si>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</si>
  <si>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</si>
  <si>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</si>
  <si>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</si>
  <si>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</si>
  <si>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</si>
  <si>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</si>
  <si>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</si>
  <si>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</si>
  <si>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</si>
  <si>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</si>
  <si>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</si>
  <si>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</si>
  <si>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</si>
  <si>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</si>
  <si>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</si>
  <si>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</si>
  <si>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</si>
  <si>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</si>
  <si>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</si>
  <si>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</si>
  <si>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</si>
  <si>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</si>
  <si>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</si>
  <si>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</si>
  <si>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</si>
  <si>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</si>
  <si>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</si>
  <si>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</si>
  <si>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</si>
  <si>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</si>
  <si>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</si>
  <si>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</si>
  <si>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</si>
  <si>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</si>
  <si>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</si>
  <si>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</si>
  <si>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</si>
  <si>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</si>
  <si>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</si>
  <si>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</si>
  <si>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</si>
  <si>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</si>
  <si>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</si>
  <si>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</si>
  <si>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</si>
  <si>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</si>
  <si>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</si>
  <si>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</si>
  <si>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</si>
  <si>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</si>
  <si>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</si>
  <si>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</si>
  <si>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</si>
  <si>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</si>
  <si>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</si>
  <si>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</si>
  <si>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</si>
  <si>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</si>
  <si>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</si>
  <si>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</si>
  <si>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</si>
  <si>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</si>
  <si>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</si>
  <si>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</si>
  <si>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</si>
  <si>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</si>
  <si>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</si>
  <si>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</si>
  <si>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</si>
  <si>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</si>
  <si>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</si>
  <si>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</si>
  <si>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</si>
  <si>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</si>
  <si>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</si>
  <si>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</si>
  <si>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</si>
  <si>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</si>
  <si>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</si>
  <si>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</si>
  <si>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</si>
  <si>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</si>
  <si>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</si>
  <si>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</si>
  <si>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</si>
  <si>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</si>
  <si>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</si>
  <si>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</si>
  <si>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</si>
  <si>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</si>
  <si>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</si>
  <si>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</si>
  <si>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</si>
  <si>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</si>
  <si>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</si>
  <si>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</si>
  <si>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</si>
  <si>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</si>
  <si>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</si>
  <si>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</si>
  <si>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</si>
  <si>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</si>
  <si>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</si>
  <si>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</si>
  <si>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</si>
  <si>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</si>
  <si>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</si>
  <si>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</si>
  <si>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</si>
  <si>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</si>
  <si>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</si>
  <si>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</si>
  <si>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</si>
  <si>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</si>
  <si>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</si>
  <si>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</si>
  <si>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</si>
  <si>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</si>
  <si>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</si>
  <si>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</si>
  <si>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</si>
  <si>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</si>
  <si>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</si>
  <si>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</si>
  <si>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</si>
  <si>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</si>
  <si>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</si>
  <si>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</si>
  <si>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</si>
  <si>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</si>
  <si>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</si>
  <si>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</si>
  <si>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</si>
  <si>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</si>
  <si>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</si>
  <si>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</si>
  <si>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</si>
  <si>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</si>
  <si>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</si>
  <si>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</si>
  <si>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</si>
  <si>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</si>
  <si>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</si>
  <si>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</si>
  <si>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</si>
  <si>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</si>
  <si>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</si>
  <si>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</si>
  <si>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</si>
  <si>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</si>
  <si>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</si>
  <si>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</si>
  <si>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</si>
  <si>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</si>
  <si>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</si>
  <si>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</si>
  <si>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</si>
  <si>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</si>
  <si>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</si>
  <si>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</si>
  <si>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</si>
  <si>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</si>
  <si>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</si>
  <si>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</si>
  <si>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</si>
  <si>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</si>
  <si>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</si>
  <si>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</si>
  <si>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</si>
  <si>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</si>
  <si>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</si>
  <si>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</si>
  <si>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</si>
  <si>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</si>
  <si>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</si>
  <si>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</si>
  <si>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</si>
  <si>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</si>
  <si>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</si>
  <si>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</si>
  <si>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</si>
  <si>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</si>
  <si>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</si>
  <si>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</si>
  <si>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</si>
  <si>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</si>
  <si>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</si>
  <si>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</si>
  <si>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</si>
  <si>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</si>
  <si>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</si>
  <si>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</si>
  <si>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</si>
  <si>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</si>
  <si>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</si>
  <si>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</si>
  <si>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</si>
  <si>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</si>
  <si>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</si>
  <si>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</si>
  <si>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</si>
  <si>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</si>
  <si>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</si>
  <si>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</si>
  <si>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</si>
  <si>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</si>
  <si>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</si>
  <si>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</si>
  <si>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</si>
  <si>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</si>
  <si>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</si>
  <si>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</si>
  <si>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</si>
  <si>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</si>
  <si>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</si>
  <si>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</si>
  <si>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</si>
  <si>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</si>
  <si>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</si>
  <si>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</si>
  <si>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</si>
  <si>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</si>
  <si>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</si>
  <si>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</si>
  <si>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</si>
  <si>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</si>
  <si>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</si>
  <si>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</si>
  <si>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</si>
  <si>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</si>
  <si>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</si>
  <si>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</si>
  <si>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</si>
  <si>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</si>
  <si>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</si>
  <si>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</si>
  <si>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</si>
  <si>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</si>
  <si>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</si>
  <si>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</si>
  <si>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</si>
  <si>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</si>
  <si>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</si>
  <si>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</si>
  <si>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</si>
  <si>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</si>
  <si>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</si>
  <si>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</si>
  <si>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</si>
  <si>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</si>
  <si>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</si>
  <si>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</si>
  <si>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</si>
  <si>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</si>
  <si>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</si>
  <si>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</si>
  <si>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</si>
  <si>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</si>
  <si>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</si>
  <si>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</si>
  <si>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</si>
  <si>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</si>
  <si>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</si>
  <si>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</si>
  <si>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</si>
  <si>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</si>
  <si>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</si>
  <si>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</si>
  <si>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</si>
  <si>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</si>
  <si>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</si>
  <si>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</si>
  <si>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</si>
  <si>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</si>
  <si>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</si>
  <si>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</si>
  <si>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</si>
  <si>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</si>
  <si>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</si>
  <si>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</si>
  <si>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</si>
  <si>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</si>
  <si>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</si>
  <si>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</si>
  <si>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</si>
  <si>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</si>
  <si>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</si>
  <si>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</si>
  <si>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</si>
  <si>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</si>
  <si>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</si>
  <si>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</si>
  <si>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</si>
  <si>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</si>
  <si>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</si>
  <si>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</si>
  <si>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</si>
  <si>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</si>
  <si>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</si>
  <si>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</si>
  <si>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</si>
  <si>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</si>
  <si>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</si>
  <si>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</si>
  <si>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</si>
  <si>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</si>
  <si>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</si>
  <si>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</si>
  <si>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</si>
  <si>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</si>
  <si>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</si>
  <si>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</si>
  <si>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</si>
  <si>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</si>
  <si>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</si>
  <si>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</si>
  <si>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</si>
  <si>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</si>
  <si>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</si>
  <si>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</si>
  <si>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</si>
  <si>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</si>
  <si>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</si>
  <si>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</si>
  <si>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</si>
  <si>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</si>
  <si>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</si>
  <si>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</si>
  <si>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</si>
  <si>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</si>
  <si>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</si>
  <si>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</si>
  <si>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</si>
  <si>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</si>
  <si>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</si>
  <si>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</si>
  <si>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</si>
  <si>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</si>
  <si>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</si>
  <si>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</si>
  <si>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</si>
  <si>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</si>
  <si>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</si>
  <si>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</si>
  <si>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</si>
  <si>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</si>
  <si>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</si>
  <si>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</si>
  <si>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</si>
  <si>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</si>
  <si>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</si>
  <si>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</si>
  <si>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</si>
  <si>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</si>
  <si>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</si>
  <si>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</si>
  <si>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</si>
  <si>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</si>
  <si>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</si>
  <si>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</si>
  <si>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</si>
  <si>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</si>
  <si>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</si>
  <si>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</si>
  <si>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</si>
  <si>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</si>
  <si>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</si>
  <si>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</si>
  <si>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</si>
  <si>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</si>
  <si>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</si>
  <si>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</si>
  <si>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</si>
  <si>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</si>
  <si>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</si>
  <si>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</si>
  <si>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</si>
  <si>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</si>
  <si>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</si>
  <si>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</si>
  <si>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</si>
  <si>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</si>
  <si>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</si>
  <si>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</si>
  <si>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</si>
  <si>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</si>
  <si>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</si>
  <si>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</si>
  <si>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</si>
  <si>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</si>
  <si>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</si>
  <si>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</si>
  <si>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</si>
  <si>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</si>
  <si>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</si>
  <si>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</si>
  <si>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</si>
  <si>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</si>
  <si>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</si>
  <si>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</si>
  <si>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</si>
  <si>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</si>
  <si>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</si>
  <si>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</si>
  <si>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</si>
  <si>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</si>
  <si>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</si>
  <si>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</si>
  <si>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</si>
  <si>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</si>
  <si>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</si>
  <si>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</si>
  <si>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</si>
  <si>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</si>
  <si>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</si>
  <si>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</si>
  <si>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</si>
  <si>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</si>
  <si>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</si>
  <si>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</si>
  <si>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</si>
  <si>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</si>
  <si>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</si>
  <si>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</si>
  <si>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</si>
  <si>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</si>
  <si>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</si>
  <si>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</si>
  <si>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</si>
  <si>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</si>
  <si>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</si>
  <si>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</si>
  <si>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</si>
  <si>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</si>
  <si>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</si>
  <si>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</si>
  <si>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</si>
  <si>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</si>
  <si>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</si>
  <si>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</si>
  <si>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</si>
  <si>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</si>
  <si>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</si>
  <si>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</si>
  <si>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</si>
  <si>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</si>
  <si>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</si>
  <si>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</si>
  <si>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</si>
  <si>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</si>
  <si>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</si>
  <si>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</si>
  <si>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</si>
  <si>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</si>
  <si>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</si>
  <si>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</si>
  <si>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</si>
  <si>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</si>
  <si>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</si>
  <si>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</si>
  <si>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</si>
  <si>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</si>
  <si>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</si>
  <si>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</si>
  <si>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</si>
  <si>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</si>
  <si>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</si>
  <si>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</si>
  <si>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</si>
  <si>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</si>
  <si>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</si>
  <si>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</si>
  <si>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</si>
  <si>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</si>
  <si>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</si>
  <si>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</si>
  <si>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</si>
  <si>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</si>
  <si>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</si>
  <si>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</si>
  <si>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</si>
  <si>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</si>
  <si>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</si>
  <si>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</si>
  <si>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</si>
  <si>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</si>
  <si>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</si>
  <si>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</si>
  <si>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</si>
  <si>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</si>
  <si>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</si>
  <si>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</si>
  <si>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</si>
  <si>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</si>
  <si>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</si>
  <si>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</si>
  <si>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</si>
  <si>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</si>
  <si>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</si>
  <si>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</si>
  <si>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</si>
  <si>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</si>
  <si>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</si>
  <si>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</si>
  <si>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</si>
  <si>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</si>
  <si>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</si>
  <si>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</si>
  <si>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</si>
  <si>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</si>
  <si>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</si>
  <si>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</si>
  <si>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</si>
  <si>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</si>
  <si>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</si>
  <si>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</si>
  <si>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</si>
  <si>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</si>
  <si>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</si>
  <si>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</si>
  <si>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</si>
  <si>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</si>
  <si>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</si>
  <si>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</si>
  <si>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</si>
  <si>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</si>
  <si>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</si>
  <si>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</si>
  <si>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</si>
  <si>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</si>
  <si>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</si>
  <si>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</si>
  <si>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</si>
  <si>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</si>
  <si>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</si>
  <si>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</si>
  <si>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</si>
  <si>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</si>
  <si>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</si>
  <si>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</si>
  <si>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</si>
  <si>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</si>
  <si>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</si>
  <si>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</si>
  <si>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</si>
  <si>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</si>
  <si>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</si>
  <si>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</si>
  <si>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</si>
  <si>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</si>
  <si>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</si>
  <si>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</si>
  <si>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</si>
  <si>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</si>
  <si>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</si>
  <si>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</si>
  <si>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</si>
  <si>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</si>
  <si>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</si>
  <si>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</si>
  <si>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</si>
  <si>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</si>
  <si>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</si>
  <si>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</si>
  <si>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</si>
  <si>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</si>
  <si>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</si>
  <si>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</si>
  <si>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</si>
  <si>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</si>
  <si>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</si>
  <si>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</si>
  <si>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</si>
  <si>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</si>
  <si>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</si>
  <si>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</si>
  <si>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</si>
  <si>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</si>
  <si>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</si>
  <si>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</si>
  <si>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</si>
  <si>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</si>
  <si>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</si>
  <si>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</si>
  <si>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</si>
  <si>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</si>
  <si>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</si>
  <si>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</si>
  <si>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</si>
  <si>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</si>
  <si>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</si>
  <si>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</si>
  <si>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</si>
  <si>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</si>
  <si>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</si>
  <si>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</si>
  <si>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</si>
  <si>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</si>
  <si>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</si>
  <si>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</si>
  <si>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</si>
  <si>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</si>
  <si>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</si>
  <si>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</si>
  <si>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</si>
  <si>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</si>
  <si>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</si>
  <si>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</si>
  <si>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</si>
  <si>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</si>
  <si>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</si>
  <si>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</si>
  <si>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</si>
  <si>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</si>
  <si>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</si>
  <si>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</si>
  <si>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</si>
  <si>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</si>
  <si>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</si>
  <si>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</si>
  <si>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</si>
  <si>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</si>
  <si>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</si>
  <si>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</si>
  <si>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</si>
  <si>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</si>
  <si>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</si>
  <si>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</si>
  <si>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</si>
  <si>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</si>
  <si>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</si>
  <si>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</si>
  <si>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</si>
  <si>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</si>
  <si>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</si>
  <si>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</si>
  <si>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</si>
  <si>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</si>
  <si>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</si>
  <si>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</si>
  <si>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</si>
  <si>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</si>
  <si>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</si>
  <si>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</si>
  <si>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</si>
  <si>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</si>
  <si>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</si>
  <si>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</si>
  <si>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</si>
  <si>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</si>
  <si>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</si>
  <si>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</si>
  <si>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</si>
  <si>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</si>
  <si>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</si>
  <si>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</si>
  <si>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</si>
  <si>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</si>
  <si>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</si>
  <si>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</si>
  <si>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</si>
  <si>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</si>
  <si>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</si>
  <si>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</si>
  <si>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</si>
  <si>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</si>
  <si>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</si>
  <si>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</si>
  <si>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</si>
  <si>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</si>
  <si>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</si>
  <si>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</si>
  <si>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</si>
  <si>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</si>
  <si>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</si>
  <si>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</si>
  <si>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</si>
  <si>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</si>
  <si>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</si>
  <si>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</si>
  <si>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</si>
  <si>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</si>
  <si>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</si>
  <si>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</si>
  <si>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</si>
  <si>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</si>
  <si>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</si>
  <si>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</si>
  <si>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</si>
  <si>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</si>
  <si>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</si>
  <si>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</si>
  <si>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</si>
  <si>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</si>
  <si>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</si>
  <si>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</si>
  <si>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</si>
  <si>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</si>
  <si>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</si>
  <si>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</si>
  <si>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</si>
  <si>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</si>
  <si>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</si>
  <si>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</si>
  <si>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</si>
  <si>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</si>
  <si>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</si>
  <si>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</si>
  <si>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</si>
  <si>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</si>
  <si>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</si>
  <si>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</si>
  <si>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</si>
  <si>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</si>
  <si>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</si>
  <si>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</si>
  <si>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</si>
  <si>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</si>
  <si>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</si>
  <si>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</si>
  <si>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</si>
  <si>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</si>
  <si>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</si>
  <si>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</si>
  <si>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</si>
  <si>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</si>
  <si>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</si>
  <si>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</si>
  <si>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</si>
  <si>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</si>
  <si>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</si>
  <si>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</si>
  <si>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</si>
  <si>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</si>
  <si>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</si>
  <si>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</si>
  <si>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</si>
  <si>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</si>
  <si>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</si>
  <si>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</si>
  <si>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</si>
  <si>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</si>
  <si>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</si>
  <si>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</si>
  <si>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</si>
  <si>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</si>
  <si>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</si>
  <si>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</si>
  <si>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</si>
  <si>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</si>
  <si>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</si>
  <si>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</si>
  <si>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</si>
  <si>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</si>
  <si>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</si>
  <si>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</si>
  <si>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</si>
  <si>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</si>
  <si>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</si>
  <si>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</si>
  <si>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</si>
  <si>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</si>
  <si>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</si>
  <si>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</si>
  <si>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</si>
  <si>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</si>
  <si>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</si>
  <si>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</si>
  <si>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</si>
  <si>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</si>
  <si>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</si>
  <si>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</si>
  <si>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</si>
  <si>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</si>
  <si>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</si>
  <si>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</si>
  <si>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</si>
  <si>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</si>
  <si>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</si>
  <si>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</si>
  <si>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</si>
  <si>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</si>
  <si>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</si>
  <si>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</si>
  <si>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</si>
  <si>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</si>
  <si>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</si>
  <si>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</si>
  <si>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</si>
  <si>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</si>
  <si>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</si>
  <si>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</si>
  <si>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</si>
  <si>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</si>
  <si>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</si>
  <si>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</si>
  <si>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</si>
  <si>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</si>
  <si>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</si>
  <si>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</si>
  <si>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</si>
  <si>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</si>
  <si>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</si>
  <si>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</si>
  <si>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</si>
  <si>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</si>
  <si>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</si>
  <si>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</si>
  <si>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</si>
  <si>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</si>
  <si>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</si>
  <si>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</si>
  <si>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</si>
  <si>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</si>
  <si>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</si>
  <si>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</si>
  <si>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</si>
  <si>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</si>
  <si>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</si>
  <si>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</si>
  <si>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</si>
  <si>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</si>
  <si>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</si>
  <si>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</si>
  <si>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</si>
  <si>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</si>
  <si>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</si>
  <si>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</si>
  <si>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</si>
  <si>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</si>
  <si>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</si>
  <si>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</si>
  <si>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</si>
  <si>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</si>
  <si>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</si>
  <si>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</si>
  <si>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</si>
  <si>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</si>
  <si>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</si>
  <si>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</si>
  <si>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</si>
  <si>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</si>
  <si>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</si>
  <si>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</si>
  <si>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</si>
  <si>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</si>
  <si>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</si>
  <si>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</si>
  <si>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</si>
  <si>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</si>
  <si>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</si>
  <si>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</si>
  <si>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</si>
  <si>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</si>
  <si>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</si>
  <si>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</si>
  <si>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</si>
  <si>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</si>
  <si>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</si>
  <si>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</si>
  <si>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</si>
  <si>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</si>
  <si>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</si>
  <si>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</si>
  <si>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</si>
  <si>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</si>
  <si>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</si>
  <si>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</si>
  <si>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</si>
  <si>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</si>
  <si>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</si>
  <si>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</si>
  <si>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</si>
  <si>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</si>
  <si>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</si>
  <si>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</si>
  <si>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</si>
  <si>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</si>
  <si>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</si>
  <si>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</si>
  <si>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</si>
  <si>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</si>
  <si>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</si>
  <si>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</si>
  <si>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</si>
  <si>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</si>
  <si>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</si>
  <si>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</si>
  <si>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</si>
  <si>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</si>
  <si>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</si>
  <si>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</si>
  <si>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</si>
  <si>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</si>
  <si>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</si>
  <si>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</si>
  <si>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</si>
  <si>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</si>
  <si>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</si>
  <si>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</si>
  <si>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</si>
  <si>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</si>
  <si>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</si>
  <si>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</si>
  <si>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</si>
  <si>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</si>
  <si>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</si>
  <si>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</si>
  <si>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</si>
  <si>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</si>
  <si>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</si>
  <si>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</si>
  <si>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</si>
  <si>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</si>
  <si>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</si>
  <si>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</si>
  <si>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</si>
  <si>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</si>
  <si>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</si>
  <si>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</si>
  <si>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</si>
  <si>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</si>
  <si>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</si>
  <si>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</si>
  <si>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</si>
  <si>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</si>
  <si>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</si>
  <si>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</si>
  <si>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</si>
  <si>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</si>
  <si>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</si>
  <si>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</si>
  <si>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</si>
  <si>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</si>
  <si>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</si>
  <si>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</si>
  <si>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</si>
  <si>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</si>
  <si>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</si>
  <si>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</si>
  <si>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</si>
  <si>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</si>
  <si>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</si>
  <si>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</si>
  <si>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</si>
  <si>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</si>
  <si>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</si>
  <si>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</si>
  <si>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</si>
  <si>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</si>
  <si>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</si>
  <si>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</si>
  <si>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</si>
  <si>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</si>
  <si>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</si>
  <si>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</si>
  <si>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</si>
  <si>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</si>
  <si>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</si>
  <si>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</si>
  <si>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</si>
  <si>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</si>
  <si>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</si>
  <si>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</si>
  <si>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</si>
  <si>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</si>
  <si>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</si>
  <si>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</si>
  <si>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</si>
  <si>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</si>
  <si>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</si>
  <si>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</si>
  <si>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</si>
  <si>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</si>
  <si>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</si>
  <si>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</si>
  <si>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</si>
  <si>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</si>
  <si>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</si>
  <si>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</si>
  <si>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</si>
  <si>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</si>
  <si>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</si>
  <si>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</si>
  <si>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</si>
  <si>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</si>
  <si>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</si>
  <si>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</si>
  <si>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</si>
  <si>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</si>
  <si>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</si>
  <si>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</si>
  <si>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</si>
  <si>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</si>
  <si>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</si>
  <si>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</si>
  <si>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</si>
  <si>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</si>
  <si>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</si>
  <si>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</si>
  <si>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</si>
  <si>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</si>
  <si>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</si>
  <si>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</si>
  <si>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</si>
  <si>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</si>
  <si>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</si>
  <si>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</si>
  <si>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</si>
  <si>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</si>
  <si>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</si>
  <si>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</si>
  <si>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</si>
  <si>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</si>
  <si>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</si>
  <si>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</si>
  <si>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</si>
  <si>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</si>
  <si>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</si>
  <si>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</si>
  <si>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</si>
  <si>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</si>
  <si>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</si>
  <si>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</si>
  <si>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</si>
  <si>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</si>
  <si>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</si>
  <si>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</si>
  <si>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</si>
  <si>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</si>
  <si>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</si>
  <si>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</si>
  <si>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</si>
  <si>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</si>
  <si>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</si>
  <si>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</si>
  <si>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</si>
  <si>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</si>
  <si>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</si>
  <si>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</si>
  <si>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</si>
  <si>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</si>
  <si>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</si>
  <si>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</si>
  <si>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</si>
  <si>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</si>
  <si>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</si>
  <si>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</si>
  <si>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</si>
  <si>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</si>
  <si>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</si>
  <si>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</si>
  <si>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</si>
  <si>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</si>
  <si>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</si>
  <si>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</si>
  <si>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</si>
  <si>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</si>
  <si>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</si>
  <si>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</si>
  <si>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</si>
  <si>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</si>
  <si>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</si>
  <si>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</si>
  <si>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</si>
  <si>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</si>
  <si>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</si>
  <si>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</si>
  <si>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</si>
  <si>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</si>
  <si>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</si>
  <si>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</si>
  <si>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</si>
  <si>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</si>
  <si>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</si>
  <si>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</si>
  <si>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</si>
  <si>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</si>
  <si>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</si>
  <si>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</si>
  <si>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</si>
  <si>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</si>
  <si>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</si>
  <si>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</si>
  <si>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</si>
  <si>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</si>
  <si>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</si>
  <si>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</si>
  <si>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</si>
  <si>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</si>
  <si>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</si>
  <si>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</si>
  <si>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</si>
  <si>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</si>
  <si>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</si>
  <si>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</si>
  <si>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</si>
  <si>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</si>
  <si>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</si>
  <si>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</si>
  <si>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</si>
  <si>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</si>
  <si>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</si>
  <si>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</si>
  <si>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</si>
  <si>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</si>
  <si>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</si>
  <si>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</si>
  <si>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</si>
  <si>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</si>
  <si>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</si>
  <si>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</si>
  <si>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</si>
  <si>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</si>
  <si>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</si>
  <si>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</si>
  <si>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</si>
  <si>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</si>
  <si>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</si>
  <si>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</si>
  <si>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</si>
  <si>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</si>
  <si>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</si>
  <si>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</si>
  <si>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</si>
  <si>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</si>
  <si>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</si>
  <si>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</si>
  <si>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</si>
  <si>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</si>
  <si>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</si>
  <si>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</si>
  <si>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</si>
  <si>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</si>
  <si>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</si>
  <si>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</si>
  <si>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</si>
  <si>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</si>
  <si>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</si>
  <si>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</si>
  <si>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</si>
  <si>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</si>
  <si>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</si>
  <si>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</si>
  <si>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</si>
  <si>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</si>
  <si>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</si>
  <si>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</si>
  <si>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</si>
  <si>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</si>
  <si>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</si>
  <si>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</si>
  <si>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</si>
  <si>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</si>
  <si>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</si>
  <si>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</si>
  <si>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</si>
  <si>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</si>
  <si>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</si>
  <si>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</si>
  <si>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</si>
  <si>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</si>
  <si>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</si>
  <si>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</si>
  <si>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</si>
  <si>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</si>
  <si>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</si>
  <si>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</si>
  <si>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</si>
  <si>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</si>
  <si>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</si>
  <si>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</si>
  <si>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</si>
  <si>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</si>
  <si>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</si>
  <si>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</si>
  <si>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</si>
  <si>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</si>
  <si>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</si>
  <si>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</si>
  <si>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</si>
  <si>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</si>
  <si>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</si>
  <si>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</si>
  <si>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</si>
  <si>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</si>
  <si>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</si>
  <si>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</si>
  <si>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</si>
  <si>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</si>
  <si>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</si>
  <si>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</si>
  <si>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</si>
  <si>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</si>
  <si>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</si>
  <si>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</si>
  <si>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</si>
  <si>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</si>
  <si>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</si>
  <si>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</si>
  <si>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</si>
  <si>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</si>
  <si>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</si>
  <si>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</si>
  <si>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</si>
  <si>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</si>
  <si>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</si>
  <si>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</si>
  <si>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</si>
  <si>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</si>
  <si>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</si>
  <si>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</si>
  <si>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</si>
  <si>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</si>
  <si>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</si>
  <si>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</si>
  <si>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</si>
  <si>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</si>
  <si>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</si>
  <si>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</si>
  <si>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</si>
  <si>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</si>
  <si>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</si>
  <si>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</si>
  <si>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</si>
  <si>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</si>
  <si>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</si>
  <si>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</si>
  <si>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</si>
  <si>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</si>
  <si>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</si>
  <si>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</si>
  <si>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</si>
  <si>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</si>
  <si>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</si>
  <si>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</si>
  <si>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</si>
  <si>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</si>
  <si>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</si>
  <si>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</si>
  <si>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</si>
  <si>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</si>
  <si>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</si>
  <si>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</si>
  <si>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</si>
  <si>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</si>
  <si>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</si>
  <si>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</si>
  <si>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</si>
  <si>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</si>
  <si>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</si>
  <si>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</si>
  <si>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</si>
  <si>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</si>
  <si>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</si>
  <si>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</si>
  <si>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</si>
  <si>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</si>
  <si>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</si>
  <si>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</si>
  <si>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</si>
  <si>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</si>
  <si>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</si>
  <si>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</si>
  <si>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</si>
  <si>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</si>
  <si>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</si>
  <si>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</si>
  <si>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</si>
  <si>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</si>
  <si>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</si>
  <si>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</si>
  <si>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</si>
  <si>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</si>
  <si>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</si>
  <si>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</si>
  <si>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</si>
  <si>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</si>
  <si>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</si>
  <si>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</si>
  <si>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</si>
  <si>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</si>
  <si>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</si>
  <si>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</si>
  <si>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</si>
  <si>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</si>
  <si>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</si>
  <si>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</si>
  <si>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</si>
  <si>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</si>
  <si>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</si>
  <si>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</si>
  <si>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</si>
  <si>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</si>
  <si>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</si>
  <si>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</si>
  <si>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</si>
  <si>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</si>
  <si>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</si>
  <si>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</si>
  <si>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</si>
  <si>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</si>
  <si>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</si>
  <si>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</si>
  <si>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</si>
  <si>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</si>
  <si>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</si>
  <si>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</si>
  <si>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</si>
  <si>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</si>
  <si>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</si>
  <si>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</si>
  <si>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</si>
  <si>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</si>
  <si>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</si>
  <si>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</si>
  <si>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</si>
  <si>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</si>
  <si>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</si>
  <si>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</si>
  <si>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</si>
  <si>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</si>
  <si>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</si>
  <si>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</si>
  <si>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</si>
  <si>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</si>
  <si>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</si>
  <si>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</si>
  <si>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</si>
  <si>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</si>
  <si>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</si>
  <si>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</si>
  <si>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</si>
  <si>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</si>
  <si>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</si>
  <si>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</si>
  <si>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</si>
  <si>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</si>
  <si>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</si>
  <si>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</si>
  <si>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</si>
  <si>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</si>
  <si>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</si>
  <si>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</si>
  <si>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</si>
  <si>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</si>
  <si>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</si>
  <si>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</si>
  <si>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</si>
  <si>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</si>
  <si>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</si>
  <si>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</si>
  <si>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</si>
  <si>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</si>
  <si>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</si>
  <si>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</si>
  <si>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</si>
  <si>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</si>
  <si>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</si>
  <si>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</si>
  <si>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</si>
  <si>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</si>
  <si>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</si>
  <si>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</si>
  <si>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</si>
  <si>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</si>
  <si>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</si>
  <si>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</si>
  <si>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</si>
  <si>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</si>
  <si>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</si>
  <si>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</si>
  <si>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</si>
  <si>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</si>
  <si>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</si>
  <si>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</si>
  <si>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</si>
  <si>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</si>
  <si>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</si>
  <si>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</si>
  <si>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</si>
  <si>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</si>
  <si>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</si>
  <si>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</si>
  <si>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</si>
  <si>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</si>
  <si>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</si>
  <si>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</si>
  <si>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</si>
  <si>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</si>
  <si>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</si>
  <si>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</si>
  <si>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</si>
  <si>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</si>
  <si>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</si>
  <si>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</si>
  <si>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</si>
  <si>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</si>
  <si>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</si>
  <si>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</si>
  <si>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</si>
  <si>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</si>
  <si>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</si>
  <si>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</si>
  <si>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</si>
  <si>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</si>
  <si>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</si>
  <si>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</si>
  <si>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</si>
  <si>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</si>
  <si>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</si>
  <si>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</si>
  <si>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</si>
  <si>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</si>
  <si>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</si>
  <si>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</si>
  <si>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</si>
  <si>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</si>
  <si>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</si>
  <si>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</si>
  <si>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</si>
  <si>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</si>
  <si>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</si>
  <si>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</si>
  <si>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</si>
  <si>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</si>
  <si>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</si>
  <si>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</si>
  <si>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</si>
  <si>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</si>
  <si>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</si>
  <si>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</si>
  <si>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</si>
  <si>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</si>
  <si>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</si>
  <si>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</si>
  <si>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</si>
  <si>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</si>
  <si>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</si>
  <si>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</si>
  <si>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</si>
  <si>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</si>
  <si>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</si>
  <si>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</si>
  <si>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</si>
  <si>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</si>
  <si>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</si>
  <si>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</si>
  <si>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</si>
  <si>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</si>
  <si>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</si>
  <si>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</si>
  <si>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</si>
  <si>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</si>
  <si>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</si>
  <si>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</si>
  <si>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</si>
  <si>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</si>
  <si>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</si>
  <si>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</si>
  <si>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</si>
  <si>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</si>
  <si>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</si>
  <si>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</si>
  <si>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</si>
  <si>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</si>
  <si>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</si>
  <si>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</si>
  <si>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</si>
  <si>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</si>
  <si>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</si>
  <si>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</si>
  <si>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</si>
  <si>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</si>
  <si>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</si>
  <si>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</si>
  <si>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</si>
  <si>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</si>
  <si>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</si>
  <si>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</si>
  <si>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</si>
  <si>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</si>
  <si>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</si>
  <si>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</si>
  <si>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</si>
  <si>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</si>
  <si>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</si>
  <si>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</si>
  <si>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</si>
  <si>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</si>
  <si>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</si>
  <si>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</si>
  <si>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</si>
  <si>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</si>
  <si>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</si>
  <si>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</si>
  <si>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</si>
  <si>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</si>
  <si>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</si>
  <si>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</si>
  <si>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</si>
  <si>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</si>
  <si>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</si>
  <si>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</si>
  <si>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</si>
  <si>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</si>
  <si>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</si>
  <si>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</si>
  <si>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</si>
  <si>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</si>
  <si>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</si>
  <si>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</si>
  <si>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</si>
  <si>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</si>
  <si>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</si>
  <si>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</si>
  <si>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</si>
  <si>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</si>
  <si>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</si>
  <si>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</si>
  <si>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</si>
  <si>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</si>
  <si>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</si>
  <si>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</si>
  <si>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</si>
  <si>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</si>
  <si>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</si>
  <si>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</si>
  <si>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</si>
  <si>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</si>
  <si>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</si>
  <si>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</si>
  <si>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</si>
  <si>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</si>
  <si>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</si>
  <si>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</si>
  <si>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</si>
  <si>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</si>
  <si>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</si>
  <si>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</si>
  <si>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</si>
  <si>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</si>
  <si>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</si>
  <si>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</si>
  <si>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</si>
  <si>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</si>
  <si>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</si>
  <si>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</si>
  <si>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</si>
  <si>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</si>
  <si>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</si>
  <si>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</si>
  <si>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</si>
  <si>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</si>
  <si>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</si>
  <si>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</si>
  <si>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</si>
  <si>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</si>
  <si>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</si>
  <si>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</si>
  <si>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</si>
  <si>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</si>
  <si>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</si>
  <si>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</si>
  <si>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</si>
  <si>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</si>
  <si>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</si>
  <si>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</si>
  <si>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</si>
  <si>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</si>
  <si>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</si>
  <si>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</si>
  <si>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</si>
  <si>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</si>
  <si>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</si>
  <si>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</si>
  <si>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</si>
  <si>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</si>
  <si>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</si>
  <si>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</si>
  <si>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</si>
  <si>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</si>
  <si>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</si>
  <si>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</si>
  <si>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</si>
  <si>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</si>
  <si>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</si>
  <si>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</si>
  <si>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</si>
  <si>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</si>
  <si>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</si>
  <si>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</si>
  <si>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</si>
  <si>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</si>
  <si>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</si>
  <si>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</si>
  <si>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</si>
  <si>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</si>
  <si>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</si>
  <si>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</si>
  <si>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</si>
  <si>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</si>
  <si>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</si>
  <si>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</si>
  <si>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</si>
  <si>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</si>
  <si>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</si>
  <si>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</si>
  <si>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</si>
  <si>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</si>
  <si>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</si>
  <si>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</si>
  <si>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</si>
  <si>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</si>
  <si>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</si>
  <si>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</si>
  <si>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</si>
  <si>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</si>
  <si>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</si>
  <si>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</si>
  <si>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</si>
  <si>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</si>
  <si>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</si>
  <si>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</si>
  <si>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</si>
  <si>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</si>
  <si>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</si>
  <si>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</si>
  <si>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</si>
  <si>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</si>
  <si>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</si>
  <si>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</si>
  <si>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</si>
  <si>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</si>
  <si>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</si>
  <si>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</si>
  <si>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</si>
  <si>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</si>
  <si>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</si>
  <si>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</si>
  <si>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</si>
  <si>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</si>
  <si>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</si>
  <si>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</si>
  <si>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</si>
  <si>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</si>
  <si>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</si>
  <si>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</si>
  <si>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</si>
  <si>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</si>
  <si>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</si>
  <si>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</si>
  <si>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</si>
  <si>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</si>
  <si>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</si>
  <si>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</si>
  <si>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</si>
  <si>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</si>
  <si>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</si>
  <si>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</si>
  <si>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</si>
  <si>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</si>
  <si>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</si>
  <si>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</si>
  <si>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</si>
  <si>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</si>
  <si>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</si>
  <si>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</si>
  <si>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</si>
  <si>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</si>
  <si>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</si>
  <si>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</si>
  <si>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</si>
  <si>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</si>
  <si>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</si>
  <si>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</si>
  <si>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</si>
  <si>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</si>
  <si>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</si>
  <si>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</si>
  <si>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</si>
  <si>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</si>
  <si>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</si>
  <si>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</si>
  <si>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</si>
  <si>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</si>
  <si>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</si>
  <si>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</si>
  <si>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</si>
  <si>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</si>
  <si>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</si>
  <si>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</si>
  <si>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</si>
  <si>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</si>
  <si>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</si>
  <si>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</si>
  <si>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</si>
  <si>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</si>
  <si>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</si>
  <si>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</si>
  <si>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</si>
  <si>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</si>
  <si>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</si>
  <si>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</si>
  <si>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</si>
  <si>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</si>
  <si>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</si>
  <si>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</si>
  <si>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</si>
  <si>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</si>
  <si>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</si>
  <si>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</si>
  <si>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</si>
  <si>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</si>
  <si>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</si>
  <si>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</si>
  <si>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</si>
  <si>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</si>
  <si>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</si>
  <si>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</si>
  <si>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</si>
  <si>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</si>
  <si>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</si>
  <si>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</si>
  <si>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</si>
  <si>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</si>
  <si>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</si>
  <si>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</si>
  <si>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</si>
  <si>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</si>
  <si>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</si>
  <si>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</si>
  <si>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</si>
  <si>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</si>
  <si>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</si>
  <si>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</si>
  <si>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</si>
  <si>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</si>
  <si>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</si>
  <si>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</si>
  <si>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</si>
  <si>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</si>
  <si>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</si>
  <si>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</si>
  <si>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</si>
  <si>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</si>
  <si>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</si>
  <si>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</si>
  <si>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</si>
  <si>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</si>
  <si>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</si>
  <si>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</si>
  <si>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</si>
  <si>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</si>
  <si>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</si>
  <si>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</si>
  <si>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</si>
  <si>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</si>
  <si>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</si>
  <si>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</si>
  <si>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</si>
  <si>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</si>
  <si>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</si>
  <si>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</si>
  <si>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</si>
  <si>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</si>
  <si>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</si>
  <si>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</si>
  <si>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</si>
  <si>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</si>
  <si>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</si>
  <si>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</si>
  <si>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</si>
  <si>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</si>
  <si>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</si>
  <si>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</si>
  <si>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</si>
  <si>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</si>
  <si>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</si>
  <si>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</si>
  <si>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</si>
  <si>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</si>
  <si>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</si>
  <si>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</si>
  <si>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</si>
  <si>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</si>
  <si>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</si>
  <si>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</si>
  <si>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</si>
  <si>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</si>
  <si>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</si>
  <si>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</si>
  <si>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</si>
  <si>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</si>
  <si>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</si>
  <si>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</si>
  <si>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</si>
  <si>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</si>
  <si>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</si>
  <si>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</si>
  <si>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</si>
  <si>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</si>
  <si>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</si>
  <si>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</si>
  <si>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</si>
  <si>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</si>
  <si>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</si>
  <si>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</si>
  <si>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</si>
  <si>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</si>
  <si>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</si>
  <si>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</si>
  <si>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</si>
  <si>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</si>
  <si>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</si>
  <si>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</si>
  <si>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</si>
  <si>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</si>
  <si>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</si>
  <si>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</si>
  <si>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</si>
  <si>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</si>
  <si>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</si>
  <si>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</si>
  <si>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</si>
  <si>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</si>
  <si>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</si>
  <si>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</si>
  <si>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</si>
  <si>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</si>
  <si>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</si>
  <si>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</si>
  <si>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</si>
  <si>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</si>
  <si>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</si>
  <si>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</si>
  <si>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</si>
  <si>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</si>
  <si>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</si>
  <si>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</si>
  <si>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</si>
  <si>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</si>
  <si>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</si>
  <si>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</si>
  <si>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</si>
  <si>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</si>
  <si>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</si>
  <si>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</si>
  <si>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</si>
  <si>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</si>
  <si>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</si>
  <si>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</si>
  <si>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</si>
  <si>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</si>
  <si>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</si>
  <si>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</si>
  <si>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</si>
  <si>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</si>
  <si>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</si>
  <si>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</si>
  <si>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</si>
  <si>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</si>
  <si>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</si>
  <si>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</si>
  <si>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</si>
  <si>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</si>
  <si>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</si>
  <si>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</si>
  <si>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</si>
  <si>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</si>
  <si>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</si>
  <si>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</si>
  <si>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</si>
  <si>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</si>
  <si>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</si>
  <si>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</si>
  <si>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</si>
  <si>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</si>
  <si>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</si>
  <si>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</si>
  <si>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</si>
  <si>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</si>
  <si>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</si>
  <si>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</si>
  <si>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</si>
  <si>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</si>
  <si>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</si>
  <si>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</si>
  <si>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</si>
  <si>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</si>
  <si>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</si>
  <si>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</si>
  <si>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</si>
  <si>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</si>
  <si>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</si>
  <si>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</si>
  <si>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</si>
  <si>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</si>
  <si>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</si>
  <si>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</si>
  <si>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</si>
  <si>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</si>
  <si>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</si>
  <si>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</si>
  <si>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</si>
  <si>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</si>
  <si>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</si>
  <si>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</si>
  <si>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</si>
  <si>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</si>
  <si>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</si>
  <si>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</si>
  <si>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</si>
  <si>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</si>
  <si>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</si>
  <si>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</si>
  <si>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</si>
  <si>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</si>
  <si>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</si>
  <si>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</si>
  <si>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</si>
  <si>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</si>
  <si>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</si>
  <si>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</si>
  <si>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</si>
  <si>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</si>
  <si>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</si>
  <si>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</si>
  <si>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</si>
  <si>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</si>
  <si>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</si>
  <si>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</si>
  <si>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</si>
  <si>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</si>
  <si>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</si>
  <si>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</si>
  <si>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</si>
  <si>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</si>
  <si>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</si>
  <si>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</si>
  <si>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</si>
  <si>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</si>
  <si>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</si>
  <si>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</si>
  <si>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</si>
  <si>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</si>
  <si>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</si>
  <si>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</si>
  <si>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</si>
  <si>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</si>
  <si>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</si>
  <si>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</si>
  <si>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</si>
  <si>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</si>
  <si>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</si>
  <si>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</si>
  <si>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</si>
  <si>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</si>
  <si>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</si>
  <si>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</si>
  <si>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</si>
  <si>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</si>
  <si>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</si>
  <si>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</si>
  <si>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</si>
  <si>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</si>
  <si>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</si>
  <si>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</si>
  <si>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</si>
  <si>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</si>
  <si>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</si>
  <si>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</si>
  <si>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</si>
  <si>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</si>
  <si>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</si>
  <si>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</si>
  <si>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</si>
  <si>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</si>
  <si>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</si>
  <si>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</si>
  <si>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</si>
  <si>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</si>
  <si>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</si>
  <si>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</si>
  <si>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</si>
  <si>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</si>
  <si>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</si>
  <si>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</si>
  <si>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</si>
  <si>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</si>
  <si>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</si>
  <si>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</si>
  <si>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</si>
  <si>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</si>
  <si>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</si>
  <si>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</si>
  <si>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</si>
  <si>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</si>
  <si>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</si>
  <si>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</si>
  <si>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</si>
  <si>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</si>
  <si>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</si>
  <si>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</si>
  <si>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</si>
  <si>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</si>
  <si>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</si>
  <si>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</si>
  <si>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</si>
  <si>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</si>
  <si>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</si>
  <si>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</si>
  <si>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</si>
  <si>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</si>
  <si>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</si>
  <si>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</si>
  <si>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</si>
  <si>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</si>
  <si>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</si>
  <si>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</si>
  <si>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</si>
  <si>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</si>
  <si>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</si>
  <si>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</si>
  <si>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</si>
  <si>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</si>
  <si>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</si>
  <si>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</si>
  <si>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</si>
  <si>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</si>
  <si>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</si>
  <si>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</si>
  <si>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</si>
  <si>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</si>
  <si>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</si>
  <si>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</si>
  <si>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</si>
  <si>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</si>
  <si>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</si>
  <si>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</si>
  <si>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</si>
  <si>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</si>
  <si>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</si>
  <si>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</si>
  <si>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</si>
  <si>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</si>
  <si>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</si>
  <si>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</si>
  <si>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</si>
  <si>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</si>
  <si>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</si>
  <si>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</si>
  <si>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</si>
  <si>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</si>
  <si>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</si>
  <si>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</si>
  <si>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</si>
  <si>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</si>
  <si>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</si>
  <si>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</si>
  <si>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</si>
  <si>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</si>
  <si>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</si>
  <si>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</si>
  <si>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</si>
  <si>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</si>
  <si>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</si>
  <si>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</si>
  <si>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</si>
  <si>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</si>
  <si>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</si>
  <si>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</si>
  <si>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</si>
  <si>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</si>
  <si>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</si>
  <si>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</si>
  <si>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</si>
  <si>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</si>
  <si>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</si>
  <si>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</si>
  <si>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</si>
  <si>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</si>
  <si>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</si>
  <si>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</si>
  <si>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</si>
  <si>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</si>
  <si>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</si>
  <si>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</si>
  <si>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</si>
  <si>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</si>
  <si>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</si>
  <si>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</si>
  <si>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</si>
  <si>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</si>
  <si>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</si>
  <si>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</si>
  <si>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</si>
  <si>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</si>
  <si>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</si>
  <si>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</si>
  <si>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</si>
  <si>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</si>
  <si>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</si>
  <si>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</si>
  <si>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</si>
  <si>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</si>
  <si>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</si>
  <si>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</si>
  <si>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</si>
  <si>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</si>
  <si>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</si>
  <si>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</si>
  <si>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</si>
  <si>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</si>
  <si>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</si>
  <si>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</si>
  <si>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</si>
  <si>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</si>
  <si>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</si>
  <si>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</si>
  <si>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</si>
  <si>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</si>
  <si>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</si>
  <si>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</si>
  <si>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</si>
  <si>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</si>
  <si>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</si>
  <si>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</si>
  <si>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</si>
  <si>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</si>
  <si>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</si>
  <si>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</si>
  <si>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</si>
  <si>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</si>
  <si>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</si>
  <si>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</si>
  <si>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</si>
  <si>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</si>
  <si>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</si>
  <si>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</si>
  <si>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</si>
  <si>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</si>
  <si>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</si>
  <si>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</si>
  <si>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</si>
  <si>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</si>
  <si>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</si>
  <si>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</si>
  <si>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</si>
  <si>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</si>
  <si>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</si>
  <si>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</si>
  <si>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</si>
  <si>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</si>
  <si>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</si>
  <si>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</si>
  <si>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</si>
  <si>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</si>
  <si>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</si>
  <si>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</si>
  <si>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</si>
  <si>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</si>
  <si>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</si>
  <si>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</si>
  <si>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</si>
  <si>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</si>
  <si>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</si>
  <si>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</si>
  <si>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</si>
  <si>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</si>
  <si>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</si>
  <si>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</si>
  <si>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</si>
  <si>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</si>
  <si>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</si>
  <si>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</si>
  <si>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</si>
  <si>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</si>
  <si>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</si>
  <si>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</si>
  <si>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</si>
  <si>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</si>
  <si>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</si>
  <si>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</si>
  <si>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</si>
  <si>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</si>
  <si>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</si>
  <si>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</si>
  <si>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</si>
  <si>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</si>
  <si>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</si>
  <si>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</si>
  <si>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</si>
  <si>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</si>
  <si>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</si>
  <si>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</si>
  <si>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</si>
  <si>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</si>
  <si>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</si>
  <si>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</si>
  <si>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</si>
  <si>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</si>
  <si>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</si>
  <si>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</si>
  <si>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</si>
  <si>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</si>
  <si>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</si>
  <si>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</si>
  <si>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</si>
  <si>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</si>
  <si>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</si>
  <si>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</si>
  <si>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</si>
  <si>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</si>
  <si>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</si>
  <si>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</si>
  <si>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</si>
  <si>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</si>
  <si>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</si>
  <si>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</si>
  <si>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</si>
  <si>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</si>
  <si>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</si>
  <si>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</si>
  <si>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</si>
  <si>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</si>
  <si>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</si>
  <si>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</si>
  <si>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</si>
  <si>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</si>
  <si>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</si>
  <si>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</si>
  <si>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</si>
  <si>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</si>
  <si>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</si>
  <si>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</si>
  <si>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</si>
  <si>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</si>
  <si>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</si>
  <si>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</si>
  <si>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</si>
  <si>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</si>
  <si>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</si>
  <si>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</si>
  <si>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</si>
  <si>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</si>
  <si>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</si>
  <si>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</si>
  <si>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</si>
  <si>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</si>
  <si>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</si>
  <si>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</si>
  <si>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</si>
  <si>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</si>
  <si>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</si>
  <si>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</si>
  <si>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</si>
  <si>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</si>
  <si>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</si>
  <si>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</si>
  <si>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</si>
  <si>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</si>
  <si>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</si>
  <si>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</si>
  <si>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</si>
  <si>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</si>
  <si>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</si>
  <si>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</si>
  <si>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</si>
  <si>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</si>
  <si>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</si>
  <si>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</si>
  <si>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</si>
  <si>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</si>
  <si>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</si>
  <si>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</si>
  <si>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</si>
  <si>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</si>
  <si>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</si>
  <si>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</si>
  <si>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</si>
  <si>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</si>
  <si>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</si>
  <si>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</si>
  <si>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</si>
  <si>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</si>
  <si>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</si>
  <si>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</si>
  <si>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</si>
  <si>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</si>
  <si>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</si>
  <si>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</si>
  <si>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</si>
  <si>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</si>
  <si>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</si>
  <si>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</si>
  <si>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</si>
  <si>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</si>
  <si>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</si>
  <si>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</si>
  <si>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</si>
  <si>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</si>
  <si>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</si>
  <si>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</si>
  <si>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</si>
  <si>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</si>
  <si>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</si>
  <si>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</si>
  <si>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</si>
  <si>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</si>
  <si>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</si>
  <si>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</si>
  <si>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</si>
  <si>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</si>
  <si>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</si>
  <si>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</si>
  <si>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</si>
  <si>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</si>
  <si>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</si>
  <si>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</si>
  <si>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</si>
  <si>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</si>
  <si>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</si>
  <si>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</si>
  <si>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</si>
  <si>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</si>
  <si>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</si>
  <si>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</si>
  <si>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</si>
  <si>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</si>
  <si>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</si>
  <si>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</si>
  <si>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</si>
  <si>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</si>
  <si>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</si>
  <si>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</si>
  <si>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</si>
  <si>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</si>
  <si>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</si>
  <si>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</si>
  <si>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</si>
  <si>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</si>
  <si>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</si>
  <si>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</si>
  <si>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</si>
  <si>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</si>
  <si>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</si>
  <si>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</si>
  <si>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</si>
  <si>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</si>
  <si>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</si>
  <si>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</si>
  <si>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</si>
  <si>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</si>
  <si>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</si>
  <si>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</si>
  <si>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</si>
  <si>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</si>
  <si>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</si>
  <si>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</si>
  <si>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</si>
  <si>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</si>
  <si>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</si>
  <si>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</si>
  <si>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</si>
  <si>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</si>
  <si>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</si>
  <si>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</si>
  <si>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</si>
  <si>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</si>
  <si>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</si>
  <si>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</si>
  <si>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</si>
  <si>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</si>
  <si>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</si>
  <si>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</si>
  <si>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</si>
  <si>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</si>
  <si>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</si>
  <si>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</si>
  <si>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</si>
  <si>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</si>
  <si>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</si>
  <si>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</si>
  <si>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</si>
  <si>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</si>
  <si>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</si>
  <si>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</si>
  <si>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</si>
  <si>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</si>
  <si>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</si>
  <si>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</si>
  <si>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</si>
  <si>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</si>
  <si>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</si>
  <si>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</si>
  <si>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</si>
  <si>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</si>
  <si>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</si>
  <si>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</si>
  <si>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</si>
  <si>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</si>
  <si>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</si>
  <si>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</si>
  <si>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</si>
  <si>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</si>
  <si>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</si>
  <si>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</si>
  <si>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</si>
  <si>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</si>
  <si>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</si>
  <si>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</si>
  <si>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</si>
  <si>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</si>
  <si>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</si>
  <si>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</si>
  <si>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</si>
  <si>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</si>
  <si>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</si>
  <si>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</si>
  <si>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</si>
  <si>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</si>
  <si>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</si>
  <si>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</si>
  <si>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</si>
  <si>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</si>
  <si>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</si>
  <si>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</si>
  <si>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</si>
  <si>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</si>
  <si>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</si>
  <si>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</si>
  <si>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</si>
  <si>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</si>
  <si>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</si>
  <si>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</si>
  <si>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</si>
  <si>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</si>
  <si>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</si>
  <si>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</si>
  <si>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</si>
  <si>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</si>
  <si>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</si>
  <si>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</si>
  <si>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</si>
  <si>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</si>
  <si>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</si>
  <si>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</si>
  <si>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</si>
  <si>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</si>
  <si>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</si>
  <si>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</si>
  <si>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</si>
  <si>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</si>
  <si>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</si>
  <si>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</si>
  <si>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</si>
  <si>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</si>
  <si>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</si>
  <si>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</si>
  <si>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</si>
  <si>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</si>
  <si>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</si>
  <si>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</si>
  <si>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</si>
  <si>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</si>
  <si>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</si>
  <si>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</si>
  <si>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</si>
  <si>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</si>
  <si>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</si>
  <si>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</si>
  <si>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</si>
  <si>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</si>
  <si>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</si>
  <si>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</si>
  <si>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</si>
  <si>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</si>
  <si>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</si>
  <si>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</si>
  <si>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</si>
  <si>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</si>
  <si>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</si>
  <si>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</si>
  <si>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</si>
  <si>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</si>
  <si>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</si>
  <si>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</si>
  <si>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</si>
  <si>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</si>
  <si>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</si>
  <si>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</si>
  <si>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</si>
  <si>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</si>
  <si>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</si>
  <si>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</si>
  <si>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</si>
  <si>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</si>
  <si>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</si>
  <si>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</si>
  <si>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</si>
  <si>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</si>
  <si>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</si>
  <si>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</si>
  <si>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</si>
  <si>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</si>
  <si>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</si>
  <si>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</si>
  <si>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</si>
  <si>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</si>
  <si>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</si>
  <si>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</si>
  <si>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</si>
  <si>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</si>
  <si>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</si>
  <si>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</si>
  <si>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</si>
  <si>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</si>
  <si>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</si>
  <si>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</si>
  <si>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</si>
  <si>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</si>
  <si>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</si>
  <si>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</si>
  <si>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</si>
  <si>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</si>
  <si>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</si>
  <si>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</si>
  <si>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</si>
  <si>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</si>
  <si>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</si>
  <si>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</si>
  <si>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</si>
  <si>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</si>
  <si>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</si>
  <si>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</si>
  <si>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</si>
  <si>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</si>
  <si>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</si>
  <si>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</si>
  <si>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</si>
  <si>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</si>
  <si>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</si>
  <si>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</si>
  <si>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</si>
  <si>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</si>
  <si>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</si>
  <si>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</si>
  <si>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</si>
  <si>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</si>
  <si>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</si>
  <si>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</si>
  <si>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</si>
  <si>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</si>
  <si>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</si>
  <si>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</si>
  <si>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</si>
  <si>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</si>
  <si>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</si>
  <si>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</si>
  <si>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</si>
  <si>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</si>
  <si>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</si>
  <si>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</si>
  <si>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</si>
  <si>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</si>
  <si>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</si>
  <si>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</si>
  <si>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</si>
  <si>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</si>
  <si>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</si>
  <si>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</si>
  <si>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</si>
  <si>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</si>
  <si>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</si>
  <si>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</si>
  <si>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</si>
  <si>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</si>
  <si>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</si>
  <si>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</si>
  <si>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</si>
  <si>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</si>
  <si>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</si>
  <si>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</si>
  <si>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</si>
  <si>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</si>
  <si>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</si>
  <si>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</si>
  <si>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</si>
  <si>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</si>
  <si>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</si>
  <si>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</si>
  <si>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</si>
  <si>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</si>
  <si>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</si>
  <si>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</si>
  <si>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</si>
  <si>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</si>
  <si>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</si>
  <si>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</si>
  <si>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</si>
  <si>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</si>
  <si>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</si>
  <si>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</si>
  <si>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</si>
  <si>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</si>
  <si>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</si>
  <si>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</si>
  <si>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</si>
  <si>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</si>
  <si>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</si>
  <si>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</si>
  <si>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</si>
  <si>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</si>
  <si>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</si>
  <si>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</si>
  <si>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</si>
  <si>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</si>
  <si>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</si>
  <si>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</si>
  <si>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</si>
  <si>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</si>
  <si>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</si>
  <si>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</si>
  <si>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</si>
  <si>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</si>
  <si>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</si>
  <si>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</si>
  <si>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</si>
  <si>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</si>
  <si>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</si>
  <si>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</si>
  <si>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</si>
  <si>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</si>
  <si>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</si>
  <si>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</si>
  <si>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</si>
  <si>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</si>
  <si>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</si>
  <si>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</si>
  <si>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</si>
  <si>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</si>
  <si>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</si>
  <si>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</si>
  <si>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</si>
  <si>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</si>
  <si>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</si>
  <si>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</si>
  <si>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</si>
  <si>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</si>
  <si>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</si>
  <si>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</si>
  <si>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</si>
  <si>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</si>
  <si>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</si>
  <si>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</si>
  <si>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</si>
  <si>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</si>
  <si>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</si>
  <si>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</si>
  <si>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</si>
  <si>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</si>
  <si>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</si>
  <si>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</si>
  <si>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</si>
  <si>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</si>
  <si>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</si>
  <si>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</si>
  <si>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</si>
  <si>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</si>
  <si>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</si>
  <si>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</si>
  <si>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</si>
  <si>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</si>
  <si>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</si>
  <si>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</si>
  <si>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</si>
  <si>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</si>
  <si>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</si>
  <si>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</si>
  <si>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</si>
  <si>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</si>
  <si>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</si>
  <si>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</si>
  <si>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</si>
  <si>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</si>
  <si>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</si>
  <si>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</si>
  <si>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</si>
  <si>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</si>
  <si>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</si>
  <si>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</si>
  <si>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</si>
  <si>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</si>
  <si>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</si>
  <si>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</si>
  <si>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</si>
  <si>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</si>
  <si>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</si>
  <si>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</si>
  <si>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</si>
  <si>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</si>
  <si>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</si>
  <si>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</si>
  <si>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</si>
  <si>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</si>
  <si>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</si>
  <si>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</si>
  <si>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</si>
  <si>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</si>
  <si>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</si>
  <si>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</si>
  <si>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</si>
  <si>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</si>
  <si>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</si>
  <si>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</si>
  <si>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</si>
  <si>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</si>
  <si>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</si>
  <si>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</si>
  <si>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</si>
  <si>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</si>
  <si>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</si>
  <si>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</si>
  <si>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</si>
  <si>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</si>
  <si>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</si>
  <si>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</si>
  <si>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</si>
  <si>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</si>
  <si>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</si>
  <si>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</si>
  <si>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</si>
  <si>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</si>
  <si>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</si>
  <si>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</si>
  <si>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</si>
  <si>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</si>
  <si>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</si>
  <si>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</si>
  <si>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</si>
  <si>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</si>
  <si>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</si>
  <si>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</si>
  <si>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</si>
  <si>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</si>
  <si>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</si>
  <si>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</si>
  <si>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</si>
  <si>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</si>
  <si>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</si>
  <si>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</si>
  <si>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</si>
  <si>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</si>
  <si>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</si>
  <si>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</si>
  <si>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</si>
  <si>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</si>
  <si>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</si>
  <si>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</si>
  <si>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</si>
  <si>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</si>
  <si>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</si>
  <si>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</si>
  <si>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</si>
  <si>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</si>
  <si>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</si>
  <si>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</si>
  <si>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</si>
  <si>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</si>
  <si>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</si>
  <si>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</si>
  <si>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</si>
  <si>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</si>
  <si>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</si>
  <si>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</si>
  <si>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</si>
  <si>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</si>
  <si>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</si>
  <si>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</si>
  <si>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</si>
  <si>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</si>
  <si>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</si>
  <si>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</si>
  <si>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</si>
  <si>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</si>
  <si>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</si>
  <si>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</si>
  <si>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</si>
  <si>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</si>
  <si>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</si>
  <si>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</si>
  <si>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</si>
  <si>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</si>
  <si>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</si>
  <si>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</si>
  <si>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</si>
  <si>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</si>
  <si>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</si>
  <si>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</si>
  <si>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</si>
  <si>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</si>
  <si>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</si>
  <si>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</si>
  <si>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</si>
  <si>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</si>
  <si>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</si>
  <si>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</si>
  <si>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</si>
  <si>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</si>
  <si>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</si>
  <si>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</si>
  <si>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</si>
  <si>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</si>
  <si>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</si>
  <si>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</si>
  <si>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</si>
  <si>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</si>
  <si>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</si>
  <si>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</si>
  <si>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</si>
  <si>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</si>
  <si>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</si>
  <si>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</si>
  <si>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</si>
  <si>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</si>
  <si>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</si>
  <si>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</si>
  <si>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</si>
  <si>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</si>
  <si>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</si>
  <si>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</si>
  <si>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</si>
  <si>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</si>
  <si>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</si>
  <si>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</si>
  <si>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</si>
  <si>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</si>
  <si>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</si>
  <si>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</si>
  <si>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</si>
  <si>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</si>
  <si>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</si>
  <si>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</si>
  <si>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</si>
  <si>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</si>
  <si>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</si>
  <si>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</si>
  <si>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</si>
  <si>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</si>
  <si>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</si>
  <si>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</si>
  <si>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</si>
  <si>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</si>
  <si>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</si>
  <si>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</si>
  <si>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</si>
  <si>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</si>
  <si>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</si>
  <si>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</si>
  <si>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</si>
  <si>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</si>
  <si>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</si>
  <si>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</si>
  <si>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</si>
  <si>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</si>
  <si>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</si>
  <si>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</si>
  <si>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</si>
  <si>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</si>
  <si>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</si>
  <si>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</si>
  <si>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</si>
  <si>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</si>
  <si>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</si>
  <si>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</si>
  <si>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</si>
  <si>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</si>
  <si>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</si>
  <si>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</si>
  <si>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</si>
  <si>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</si>
  <si>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</si>
  <si>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</si>
  <si>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</si>
  <si>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</si>
  <si>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</si>
  <si>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</si>
  <si>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</si>
  <si>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</si>
  <si>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</si>
  <si>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</si>
  <si>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</si>
  <si>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</si>
  <si>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</si>
  <si>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</si>
  <si>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</si>
  <si>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</si>
  <si>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</si>
  <si>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</si>
  <si>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</si>
  <si>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</si>
  <si>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</si>
  <si>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</si>
  <si>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</si>
  <si>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</si>
  <si>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</si>
  <si>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</si>
  <si>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</si>
  <si>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</si>
  <si>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</si>
  <si>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</si>
  <si>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</si>
  <si>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</si>
  <si>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</si>
  <si>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</si>
  <si>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</si>
  <si>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</si>
  <si>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</si>
  <si>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</si>
  <si>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</si>
  <si>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</si>
  <si>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</si>
  <si>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</si>
  <si>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</si>
  <si>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</si>
  <si>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</si>
  <si>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</si>
  <si>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</si>
  <si>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</si>
  <si>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</si>
  <si>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</si>
  <si>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</si>
  <si>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</si>
  <si>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</si>
  <si>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</si>
  <si>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</si>
  <si>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</si>
  <si>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</si>
  <si>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</si>
  <si>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</si>
  <si>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</si>
  <si>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</si>
  <si>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</si>
  <si>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</si>
  <si>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</si>
  <si>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</si>
  <si>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</si>
  <si>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</si>
  <si>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</si>
  <si>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</si>
  <si>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</si>
  <si>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</si>
  <si>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</si>
  <si>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</si>
  <si>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</si>
  <si>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</si>
  <si>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</si>
  <si>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</si>
  <si>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</si>
  <si>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</si>
  <si>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</si>
  <si>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</si>
  <si>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</si>
  <si>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</si>
  <si>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</si>
  <si>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</si>
  <si>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</si>
  <si>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</si>
  <si>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</si>
  <si>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</si>
  <si>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</si>
  <si>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</si>
  <si>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</si>
  <si>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</si>
  <si>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</si>
  <si>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</si>
  <si>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</si>
  <si>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</si>
  <si>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</si>
  <si>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</si>
  <si>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</si>
  <si>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</si>
  <si>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</si>
  <si>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</si>
  <si>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</si>
  <si>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</si>
  <si>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</si>
  <si>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</si>
  <si>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</si>
  <si>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</si>
  <si>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</si>
  <si>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</si>
  <si>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</si>
  <si>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</si>
  <si>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</si>
  <si>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</si>
  <si>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</si>
  <si>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</si>
  <si>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</si>
  <si>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</si>
  <si>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</si>
  <si>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</si>
  <si>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</si>
  <si>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</si>
  <si>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</si>
  <si>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</si>
  <si>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</si>
  <si>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</si>
  <si>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</si>
  <si>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</si>
  <si>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</si>
  <si>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</si>
  <si>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</si>
  <si>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</si>
  <si>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</si>
  <si>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</si>
  <si>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</si>
  <si>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</si>
  <si>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</si>
  <si>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</si>
  <si>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</si>
  <si>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</si>
  <si>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</si>
  <si>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</si>
  <si>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</si>
  <si>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</si>
  <si>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</si>
  <si>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</si>
  <si>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</si>
  <si>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</si>
  <si>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</si>
  <si>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</si>
  <si>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</si>
  <si>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</si>
  <si>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</si>
  <si>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</si>
  <si>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</si>
  <si>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</si>
  <si>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</si>
  <si>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</si>
  <si>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</si>
  <si>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</si>
  <si>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</si>
  <si>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</si>
  <si>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</si>
  <si>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</si>
  <si>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</si>
  <si>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</si>
  <si>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</si>
  <si>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</si>
  <si>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</si>
  <si>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</si>
  <si>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</si>
  <si>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</si>
  <si>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</si>
  <si>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</si>
  <si>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</si>
  <si>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</si>
  <si>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</si>
  <si>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</si>
  <si>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</si>
  <si>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</si>
  <si>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</si>
  <si>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</si>
  <si>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</si>
  <si>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</si>
  <si>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</si>
  <si>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</si>
  <si>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</si>
  <si>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</si>
  <si>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</si>
  <si>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</si>
  <si>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</si>
  <si>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</si>
  <si>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</si>
  <si>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</si>
  <si>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</si>
  <si>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</si>
  <si>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</si>
  <si>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</si>
  <si>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</si>
  <si>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</si>
  <si>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</si>
  <si>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</si>
  <si>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</si>
  <si>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</si>
  <si>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</si>
  <si>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</si>
  <si>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</si>
  <si>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</si>
  <si>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</si>
  <si>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</si>
  <si>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</si>
  <si>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</si>
  <si>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</si>
  <si>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</si>
  <si>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</si>
  <si>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</si>
  <si>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</si>
  <si>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</si>
  <si>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</si>
  <si>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</si>
  <si>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</si>
  <si>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</si>
  <si>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</si>
  <si>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</si>
  <si>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</si>
  <si>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</si>
  <si>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</si>
  <si>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</si>
  <si>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</si>
  <si>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</si>
  <si>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</si>
  <si>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</si>
  <si>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</si>
  <si>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</si>
  <si>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</si>
  <si>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</si>
  <si>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</si>
  <si>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</si>
  <si>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</si>
  <si>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</si>
  <si>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</si>
  <si>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</si>
  <si>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</si>
  <si>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</si>
  <si>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</si>
  <si>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</si>
  <si>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</si>
  <si>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</si>
  <si>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</si>
  <si>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</si>
  <si>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</si>
  <si>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</si>
  <si>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</si>
  <si>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</si>
  <si>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</si>
  <si>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</si>
  <si>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</si>
  <si>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</si>
  <si>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</si>
  <si>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</si>
  <si>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</si>
  <si>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</si>
  <si>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</si>
  <si>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</si>
  <si>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</si>
  <si>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</si>
  <si>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</si>
  <si>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</si>
  <si>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</si>
  <si>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</si>
  <si>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</si>
  <si>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</si>
  <si>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</si>
  <si>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</si>
  <si>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</si>
  <si>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</si>
  <si>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</si>
  <si>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</si>
  <si>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</si>
  <si>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</si>
  <si>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</si>
  <si>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</si>
  <si>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</si>
  <si>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</si>
  <si>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</si>
  <si>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</si>
  <si>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</si>
  <si>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</si>
  <si>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</si>
  <si>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</si>
  <si>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</si>
  <si>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</si>
  <si>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</si>
  <si>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</si>
  <si>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</si>
  <si>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</si>
  <si>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</si>
  <si>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</si>
  <si>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</si>
  <si>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</si>
  <si>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</si>
  <si>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</si>
  <si>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</si>
  <si>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</si>
  <si>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</si>
  <si>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</si>
  <si>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</si>
  <si>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</si>
  <si>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</si>
  <si>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</si>
  <si>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</si>
  <si>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</si>
  <si>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</si>
  <si>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</si>
  <si>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</si>
  <si>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</si>
  <si>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</si>
  <si>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</si>
  <si>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</si>
  <si>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</si>
  <si>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</si>
  <si>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</si>
  <si>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</si>
  <si>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</si>
  <si>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</si>
  <si>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</si>
  <si>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</si>
  <si>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</si>
  <si>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</si>
  <si>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</si>
  <si>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</si>
  <si>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</si>
  <si>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</si>
  <si>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</si>
  <si>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</si>
  <si>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</si>
  <si>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</si>
  <si>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</si>
  <si>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</si>
  <si>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</si>
  <si>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</si>
  <si>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</si>
  <si>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</si>
  <si>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</si>
  <si>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</si>
  <si>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</si>
  <si>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</si>
  <si>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</si>
  <si>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</si>
  <si>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</si>
  <si>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</si>
  <si>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</si>
  <si>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</si>
  <si>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</si>
  <si>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</si>
  <si>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</si>
  <si>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</si>
  <si>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</si>
  <si>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</si>
  <si>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</si>
  <si>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</si>
  <si>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</si>
  <si>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</si>
  <si>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</si>
  <si>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</si>
  <si>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</si>
  <si>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</si>
  <si>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</si>
  <si>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</si>
  <si>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</si>
  <si>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</si>
  <si>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</si>
  <si>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</si>
  <si>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</si>
  <si>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</si>
  <si>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</si>
  <si>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</si>
  <si>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</si>
  <si>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</si>
  <si>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</si>
  <si>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</si>
  <si>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</si>
  <si>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</si>
  <si>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</si>
  <si>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</si>
  <si>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</si>
  <si>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</si>
  <si>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</si>
  <si>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</si>
  <si>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</si>
  <si>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</si>
  <si>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</si>
  <si>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</si>
  <si>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</si>
  <si>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</si>
  <si>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</si>
  <si>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</si>
  <si>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</si>
  <si>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</si>
  <si>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</si>
  <si>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</si>
  <si>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</si>
  <si>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</si>
  <si>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</si>
  <si>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</si>
  <si>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</si>
  <si>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</si>
  <si>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</si>
  <si>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</si>
  <si>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</si>
  <si>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</si>
  <si>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</si>
  <si>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</si>
  <si>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</si>
  <si>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</si>
  <si>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</si>
  <si>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</si>
  <si>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</si>
  <si>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</si>
  <si>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</si>
  <si>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</si>
  <si>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</si>
  <si>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</si>
  <si>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</si>
  <si>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</si>
  <si>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</si>
  <si>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</si>
  <si>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</si>
  <si>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</si>
  <si>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</si>
  <si>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</si>
  <si>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</si>
  <si>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</si>
  <si>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</si>
  <si>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</si>
  <si>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</si>
  <si>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</si>
  <si>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</si>
  <si>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</si>
  <si>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</si>
  <si>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</si>
  <si>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</si>
  <si>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</si>
  <si>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</si>
  <si>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</si>
  <si>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</si>
  <si>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</si>
  <si>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</si>
  <si>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</si>
  <si>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</si>
  <si>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</si>
  <si>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</si>
  <si>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</si>
  <si>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</si>
  <si>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</si>
  <si>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</si>
  <si>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</si>
  <si>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</si>
  <si>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</si>
  <si>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</si>
  <si>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</si>
  <si>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</si>
  <si>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</si>
  <si>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</si>
  <si>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</si>
  <si>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</si>
  <si>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</si>
  <si>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</si>
  <si>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</si>
  <si>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</si>
  <si>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</si>
  <si>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</si>
  <si>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</si>
  <si>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</si>
  <si>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</si>
  <si>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</si>
  <si>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</si>
  <si>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</si>
  <si>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</si>
  <si>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</si>
  <si>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</si>
  <si>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</si>
  <si>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</si>
  <si>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</si>
  <si>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</si>
  <si>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</si>
  <si>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</si>
  <si>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</si>
  <si>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</si>
  <si>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</si>
  <si>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</si>
  <si>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</si>
  <si>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</si>
  <si>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</si>
  <si>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</si>
  <si>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</si>
  <si>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</si>
  <si>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</si>
  <si>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</si>
  <si>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</si>
  <si>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</si>
  <si>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</si>
  <si>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</si>
  <si>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</si>
  <si>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</si>
  <si>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</si>
  <si>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</si>
  <si>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</si>
  <si>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</si>
  <si>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</si>
  <si>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</si>
  <si>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</si>
  <si>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</si>
  <si>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</si>
  <si>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</si>
  <si>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</si>
  <si>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</si>
  <si>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</si>
  <si>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</si>
  <si>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</si>
  <si>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</si>
  <si>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</si>
  <si>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</si>
  <si>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</si>
  <si>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</si>
  <si>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</si>
  <si>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</si>
  <si>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</si>
  <si>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</si>
  <si>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</si>
  <si>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</si>
  <si>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</si>
  <si>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</si>
  <si>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</si>
  <si>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</si>
  <si>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</si>
  <si>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</si>
  <si>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</si>
  <si>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</si>
  <si>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</si>
  <si>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</si>
  <si>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</si>
  <si>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</si>
  <si>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</si>
  <si>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</si>
  <si>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</si>
  <si>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</si>
  <si>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</si>
  <si>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</si>
  <si>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</si>
  <si>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</si>
  <si>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</si>
  <si>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</si>
  <si>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</si>
  <si>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</si>
  <si>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</si>
  <si>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</si>
  <si>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</si>
  <si>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</si>
  <si>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</si>
  <si>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</si>
  <si>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</si>
  <si>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</si>
  <si>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</si>
  <si>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</si>
  <si>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</si>
  <si>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</si>
  <si>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</si>
  <si>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</si>
  <si>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</si>
  <si>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</si>
  <si>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</si>
  <si>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</si>
  <si>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</si>
  <si>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</si>
  <si>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</si>
  <si>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</si>
  <si>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</si>
  <si>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</si>
  <si>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</si>
  <si>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</si>
  <si>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</si>
  <si>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</si>
  <si>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</si>
  <si>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</si>
  <si>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</si>
  <si>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</si>
  <si>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</si>
  <si>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</si>
  <si>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</si>
  <si>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</si>
  <si>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</si>
  <si>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</si>
  <si>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</si>
  <si>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</si>
  <si>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</si>
  <si>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</si>
  <si>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</si>
  <si>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</si>
  <si>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</si>
  <si>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</si>
  <si>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</si>
  <si>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</si>
  <si>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</si>
  <si>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</si>
  <si>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</si>
  <si>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</si>
  <si>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</si>
  <si>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</si>
  <si>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</si>
  <si>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</si>
  <si>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</si>
  <si>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</si>
  <si>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</si>
  <si>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</si>
  <si>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</si>
  <si>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</si>
  <si>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</si>
  <si>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</si>
  <si>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</si>
  <si>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</si>
  <si>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</si>
  <si>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</si>
  <si>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</si>
  <si>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</si>
  <si>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</si>
  <si>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</si>
  <si>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</si>
  <si>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</si>
  <si>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</si>
  <si>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</si>
  <si>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</si>
  <si>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</si>
  <si>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</si>
  <si>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</si>
  <si>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</si>
  <si>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</si>
  <si>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</si>
  <si>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</si>
  <si>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</si>
  <si>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</si>
  <si>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</si>
  <si>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</si>
  <si>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</si>
  <si>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</si>
  <si>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</si>
  <si>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</si>
  <si>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</si>
  <si>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</si>
  <si>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</si>
  <si>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</si>
  <si>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</si>
  <si>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</si>
  <si>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</si>
  <si>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</si>
  <si>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</si>
  <si>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</si>
  <si>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</si>
  <si>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</si>
  <si>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</si>
  <si>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</si>
  <si>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</si>
  <si>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</si>
  <si>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</si>
  <si>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</si>
  <si>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</si>
  <si>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</si>
  <si>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</si>
  <si>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</si>
  <si>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</si>
  <si>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</si>
  <si>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</si>
  <si>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</si>
  <si>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</si>
  <si>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</si>
  <si>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</si>
  <si>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</si>
  <si>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</si>
  <si>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</si>
  <si>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</si>
  <si>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</si>
  <si>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</si>
  <si>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</si>
  <si>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</si>
  <si>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</si>
  <si>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</si>
  <si>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</si>
  <si>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</si>
  <si>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</si>
  <si>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</si>
  <si>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</si>
  <si>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</si>
  <si>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</si>
  <si>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</si>
  <si>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</si>
  <si>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</si>
  <si>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</si>
  <si>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</si>
  <si>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</si>
  <si>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</si>
  <si>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</si>
  <si>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</si>
  <si>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</si>
  <si>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</si>
  <si>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</si>
  <si>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</si>
  <si>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</si>
  <si>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</si>
  <si>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</si>
  <si>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</si>
  <si>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</si>
  <si>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</si>
  <si>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</si>
  <si>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</si>
  <si>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</si>
  <si>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</si>
  <si>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</si>
  <si>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</si>
  <si>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</si>
  <si>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</si>
  <si>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</si>
  <si>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</si>
  <si>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</si>
  <si>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</si>
  <si>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</si>
  <si>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</si>
  <si>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</si>
  <si>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</si>
  <si>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</si>
  <si>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</si>
  <si>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</si>
  <si>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</si>
  <si>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</si>
  <si>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</si>
  <si>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</si>
  <si>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</si>
  <si>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</si>
  <si>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</si>
  <si>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</si>
  <si>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</si>
  <si>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</si>
  <si>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</si>
  <si>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</si>
  <si>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</si>
  <si>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</si>
  <si>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</si>
  <si>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</si>
  <si>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</si>
  <si>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</si>
  <si>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</si>
  <si>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</si>
  <si>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</si>
  <si>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</si>
  <si>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</si>
  <si>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</si>
  <si>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</si>
  <si>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</si>
  <si>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</si>
  <si>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</si>
  <si>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</si>
  <si>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</si>
  <si>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</si>
  <si>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</si>
  <si>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</si>
  <si>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</si>
  <si>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</si>
  <si>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</si>
  <si>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</si>
  <si>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</si>
  <si>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</si>
  <si>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</si>
  <si>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</si>
  <si>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</si>
  <si>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</si>
  <si>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</si>
  <si>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</si>
  <si>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</si>
  <si>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</si>
  <si>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</si>
  <si>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</si>
  <si>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</si>
  <si>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</si>
  <si>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</si>
  <si>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</si>
  <si>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</si>
  <si>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</si>
  <si>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</si>
  <si>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</si>
  <si>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</si>
  <si>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</si>
  <si>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</si>
  <si>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</si>
  <si>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</si>
  <si>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</si>
  <si>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</si>
  <si>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</si>
  <si>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</si>
  <si>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</si>
  <si>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</si>
  <si>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</si>
  <si>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</si>
  <si>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</si>
  <si>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</si>
  <si>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</si>
  <si>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</si>
  <si>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</si>
  <si>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</si>
  <si>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</si>
  <si>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</si>
  <si>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</si>
  <si>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</si>
  <si>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</si>
  <si>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</si>
  <si>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</si>
  <si>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</si>
  <si>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</si>
  <si>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</si>
  <si>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</si>
  <si>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</si>
  <si>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</si>
  <si>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</si>
  <si>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</si>
  <si>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</si>
  <si>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</si>
  <si>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</si>
  <si>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</si>
  <si>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</si>
  <si>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</si>
  <si>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</si>
  <si>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</si>
  <si>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</si>
  <si>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</si>
  <si>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</si>
  <si>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</si>
  <si>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</si>
  <si>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</si>
  <si>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</si>
  <si>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</si>
  <si>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</si>
  <si>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</si>
  <si>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</si>
  <si>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</si>
  <si>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</si>
  <si>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</si>
  <si>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</si>
  <si>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</si>
  <si>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</si>
  <si>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</si>
  <si>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</si>
  <si>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</si>
  <si>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</si>
  <si>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</si>
  <si>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</si>
  <si>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</si>
  <si>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</si>
  <si>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</si>
  <si>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</si>
  <si>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</si>
  <si>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</si>
  <si>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</si>
  <si>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</si>
  <si>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</si>
  <si>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</si>
  <si>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</si>
  <si>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</si>
  <si>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</si>
  <si>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</si>
  <si>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</si>
  <si>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</si>
  <si>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</si>
  <si>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</si>
  <si>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</si>
  <si>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</si>
  <si>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</si>
  <si>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</si>
  <si>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</si>
  <si>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</si>
  <si>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</si>
  <si>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</si>
  <si>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</si>
  <si>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</si>
  <si>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</si>
  <si>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</si>
  <si>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</si>
  <si>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</si>
  <si>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</si>
  <si>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</si>
  <si>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</si>
  <si>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</si>
  <si>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</si>
  <si>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</si>
  <si>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</si>
  <si>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</si>
  <si>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</si>
  <si>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</si>
  <si>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</si>
  <si>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</si>
  <si>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</si>
  <si>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</si>
  <si>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</si>
  <si>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</si>
  <si>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</si>
  <si>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</si>
  <si>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</si>
  <si>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</si>
  <si>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</si>
  <si>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</si>
  <si>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</si>
  <si>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</si>
  <si>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</si>
  <si>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</si>
  <si>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</si>
  <si>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</si>
  <si>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</si>
  <si>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</si>
  <si>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</si>
  <si>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</si>
  <si>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</si>
  <si>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</si>
  <si>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</si>
  <si>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</si>
  <si>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</si>
  <si>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</si>
  <si>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</si>
  <si>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</si>
  <si>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</si>
  <si>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</si>
  <si>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</si>
  <si>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</si>
  <si>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</si>
  <si>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</si>
  <si>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</si>
  <si>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</si>
  <si>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</si>
  <si>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</si>
  <si>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</si>
  <si>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</si>
  <si>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</si>
  <si>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</si>
  <si>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</si>
  <si>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</si>
  <si>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</si>
  <si>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</si>
  <si>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</si>
  <si>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</si>
  <si>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</si>
  <si>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</si>
  <si>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</si>
  <si>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</si>
  <si>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</si>
  <si>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</si>
  <si>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</si>
  <si>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</si>
  <si>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</si>
  <si>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</si>
  <si>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</si>
  <si>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</si>
  <si>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</si>
  <si>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</si>
  <si>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</si>
  <si>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</si>
  <si>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</si>
  <si>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</si>
  <si>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</si>
  <si>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</si>
  <si>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</si>
  <si>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</si>
  <si>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</si>
  <si>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</si>
  <si>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</si>
  <si>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</si>
  <si>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</si>
  <si>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</si>
  <si>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</si>
  <si>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</si>
  <si>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</si>
  <si>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</si>
  <si>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</si>
  <si>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</si>
  <si>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</si>
  <si>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</si>
  <si>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</si>
  <si>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</si>
  <si>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</si>
  <si>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</si>
  <si>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</si>
  <si>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</si>
  <si>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</si>
  <si>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</si>
  <si>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</si>
  <si>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</si>
  <si>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</si>
  <si>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</si>
  <si>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</si>
  <si>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</si>
  <si>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</si>
  <si>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</si>
  <si>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</si>
  <si>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</si>
  <si>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</si>
  <si>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</si>
  <si>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</si>
  <si>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</si>
  <si>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</si>
  <si>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</si>
  <si>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</si>
  <si>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</si>
  <si>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</si>
  <si>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</si>
  <si>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</si>
  <si>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</si>
  <si>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</si>
  <si>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</si>
  <si>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</si>
  <si>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</si>
  <si>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</si>
  <si>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</si>
  <si>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</si>
  <si>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</si>
  <si>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</si>
  <si>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</si>
  <si>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</si>
  <si>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</si>
  <si>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</si>
  <si>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</si>
  <si>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</si>
  <si>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</si>
  <si>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</si>
  <si>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</si>
  <si>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</si>
  <si>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</si>
  <si>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</si>
  <si>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</si>
  <si>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</si>
  <si>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</si>
  <si>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</si>
  <si>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</si>
  <si>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</si>
  <si>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</si>
  <si>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</si>
  <si>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</si>
  <si>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</si>
  <si>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</si>
  <si>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</si>
  <si>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</si>
  <si>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</si>
  <si>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</si>
  <si>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</si>
  <si>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</si>
  <si>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</si>
  <si>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</si>
  <si>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</si>
  <si>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</si>
  <si>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</si>
  <si>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</si>
  <si>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</si>
  <si>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</si>
  <si>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</si>
  <si>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</si>
  <si>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</si>
  <si>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</si>
  <si>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</si>
  <si>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</si>
  <si>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</si>
  <si>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</si>
  <si>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</si>
  <si>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</si>
  <si>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</si>
  <si>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</si>
  <si>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</si>
  <si>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</si>
  <si>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</si>
  <si>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</si>
  <si>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</si>
  <si>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</si>
  <si>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</si>
  <si>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</si>
  <si>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</si>
  <si>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</si>
  <si>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</si>
  <si>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</si>
  <si>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</si>
  <si>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</si>
  <si>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</si>
  <si>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</si>
  <si>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</si>
  <si>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</si>
  <si>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</si>
  <si>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</si>
  <si>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</si>
  <si>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</si>
  <si>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</si>
  <si>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</si>
  <si>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</si>
  <si>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</si>
  <si>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</si>
  <si>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</si>
  <si>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</si>
  <si>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</si>
  <si>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</si>
  <si>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</si>
  <si>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</si>
  <si>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</si>
  <si>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</si>
  <si>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</si>
  <si>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</si>
  <si>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</si>
  <si>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</si>
  <si>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</si>
  <si>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</si>
  <si>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</si>
  <si>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</si>
  <si>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</si>
  <si>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</si>
  <si>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</si>
  <si>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</si>
  <si>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</si>
  <si>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</si>
  <si>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</si>
  <si>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</si>
  <si>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</si>
  <si>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</si>
  <si>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</si>
  <si>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</si>
  <si>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</si>
  <si>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</si>
  <si>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</si>
  <si>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</si>
  <si>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</si>
  <si>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</si>
  <si>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</si>
  <si>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</si>
  <si>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</si>
  <si>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</si>
  <si>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</si>
  <si>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</si>
  <si>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</si>
  <si>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</si>
  <si>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</si>
  <si>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</si>
  <si>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</si>
  <si>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</si>
  <si>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</si>
  <si>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</si>
  <si>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</si>
  <si>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</si>
  <si>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</si>
  <si>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</si>
  <si>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</si>
  <si>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</si>
  <si>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</si>
  <si>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</si>
  <si>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</si>
  <si>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</si>
  <si>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</si>
  <si>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</si>
  <si>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</si>
  <si>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</si>
  <si>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</si>
  <si>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</si>
  <si>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</si>
  <si>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</si>
  <si>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</si>
  <si>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</si>
  <si>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</si>
  <si>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</si>
  <si>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</si>
  <si>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</si>
  <si>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</si>
  <si>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</si>
  <si>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</si>
  <si>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</si>
  <si>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</si>
  <si>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</si>
  <si>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</si>
  <si>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</si>
  <si>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</si>
  <si>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</si>
  <si>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</si>
  <si>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</si>
  <si>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</si>
  <si>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</si>
  <si>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</si>
  <si>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</si>
  <si>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</si>
  <si>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</si>
  <si>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</si>
  <si>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</si>
  <si>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</si>
  <si>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</si>
  <si>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</si>
  <si>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</si>
  <si>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</si>
  <si>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</si>
  <si>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</si>
  <si>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</si>
  <si>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</si>
  <si>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</si>
  <si>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</si>
  <si>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</si>
  <si>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</si>
  <si>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</si>
  <si>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</si>
  <si>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</si>
  <si>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</si>
  <si>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</si>
  <si>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</si>
  <si>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</si>
  <si>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</si>
  <si>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</si>
  <si>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</si>
  <si>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</si>
  <si>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</si>
  <si>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</si>
  <si>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</si>
  <si>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</si>
  <si>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</si>
  <si>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</si>
  <si>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</si>
  <si>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</si>
  <si>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</si>
  <si>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</si>
  <si>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</si>
  <si>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</si>
  <si>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</si>
  <si>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</si>
  <si>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</si>
  <si>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</si>
  <si>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</si>
  <si>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</si>
  <si>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</si>
  <si>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</si>
  <si>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</si>
  <si>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</si>
  <si>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</si>
  <si>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</si>
  <si>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</si>
  <si>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</si>
  <si>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</si>
  <si>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</si>
  <si>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</si>
  <si>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</si>
  <si>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</si>
  <si>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</si>
  <si>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</si>
  <si>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</si>
  <si>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</si>
  <si>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</si>
  <si>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</si>
  <si>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</si>
  <si>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</si>
  <si>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</si>
  <si>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</si>
  <si>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</si>
  <si>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</si>
  <si>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</si>
  <si>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</si>
  <si>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</si>
  <si>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</si>
  <si>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</si>
  <si>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</si>
  <si>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</si>
  <si>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</si>
  <si>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</si>
  <si>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</si>
  <si>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</si>
  <si>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</si>
  <si>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</si>
  <si>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</si>
  <si>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</si>
  <si>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</si>
  <si>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</si>
  <si>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</si>
  <si>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</si>
  <si>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</si>
  <si>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</si>
  <si>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</si>
  <si>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</si>
  <si>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</si>
  <si>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</si>
  <si>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</si>
  <si>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</si>
  <si>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</si>
  <si>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</si>
  <si>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</si>
  <si>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</si>
  <si>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</si>
  <si>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</si>
  <si>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</si>
  <si>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</si>
  <si>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</si>
  <si>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</si>
  <si>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</si>
  <si>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</si>
  <si>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</si>
  <si>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</si>
  <si>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</si>
  <si>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</si>
  <si>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</si>
  <si>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</si>
  <si>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</si>
  <si>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</si>
  <si>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</si>
  <si>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</si>
  <si>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</si>
  <si>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</si>
  <si>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</si>
  <si>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</si>
  <si>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</si>
  <si>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</si>
  <si>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</si>
  <si>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</si>
  <si>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</si>
  <si>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</si>
  <si>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</si>
  <si>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</si>
  <si>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</si>
  <si>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</si>
  <si>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</si>
  <si>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</si>
  <si>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</si>
  <si>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</si>
  <si>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</si>
  <si>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</si>
  <si>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</si>
  <si>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</si>
  <si>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</si>
  <si>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</si>
  <si>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</si>
  <si>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</si>
  <si>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</si>
  <si>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</si>
  <si>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</si>
  <si>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</si>
  <si>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</si>
  <si>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</si>
  <si>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</si>
  <si>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</si>
  <si>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</si>
  <si>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</si>
  <si>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</si>
  <si>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</si>
  <si>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</si>
  <si>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</si>
  <si>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</si>
  <si>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</si>
  <si>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</si>
  <si>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</si>
  <si>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</si>
  <si>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</si>
  <si>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</si>
  <si>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</si>
  <si>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</si>
  <si>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</si>
  <si>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</si>
  <si>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</si>
  <si>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</si>
  <si>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</si>
  <si>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</si>
  <si>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</si>
  <si>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</si>
  <si>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</si>
  <si>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</si>
  <si>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</si>
  <si>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</si>
  <si>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</si>
  <si>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</si>
  <si>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</si>
  <si>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</si>
  <si>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</si>
  <si>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</si>
  <si>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</si>
  <si>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</si>
  <si>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</si>
  <si>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</si>
  <si>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</si>
  <si>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</si>
  <si>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</si>
  <si>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</si>
  <si>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</si>
  <si>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</si>
  <si>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</si>
  <si>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</si>
  <si>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</si>
  <si>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</si>
  <si>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</si>
  <si>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</si>
  <si>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</si>
  <si>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</si>
  <si>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</si>
  <si>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</si>
  <si>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</si>
  <si>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</si>
  <si>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</si>
  <si>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</si>
  <si>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</si>
  <si>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</si>
  <si>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</si>
  <si>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</si>
  <si>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</si>
  <si>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</si>
  <si>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</si>
  <si>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</si>
  <si>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</si>
  <si>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</si>
  <si>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</si>
  <si>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</si>
  <si>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</si>
  <si>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</si>
  <si>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</si>
  <si>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</si>
  <si>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</si>
  <si>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</si>
  <si>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</si>
  <si>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</si>
  <si>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</si>
  <si>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</si>
  <si>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</si>
  <si>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</si>
  <si>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</si>
  <si>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</si>
  <si>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</si>
  <si>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</si>
  <si>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</si>
  <si>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</si>
  <si>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</si>
  <si>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</si>
  <si>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</si>
  <si>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</si>
  <si>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</si>
  <si>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</si>
  <si>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</si>
  <si>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</si>
  <si>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</si>
  <si>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</si>
  <si>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</si>
  <si>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</si>
  <si>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</si>
  <si>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</si>
  <si>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</si>
  <si>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</si>
  <si>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</si>
  <si>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</si>
  <si>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</si>
  <si>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</si>
  <si>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</si>
  <si>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</si>
  <si>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</si>
  <si>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</si>
  <si>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</si>
  <si>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</si>
  <si>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</si>
  <si>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</si>
  <si>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</si>
  <si>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</si>
  <si>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</si>
  <si>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</si>
  <si>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</si>
  <si>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</si>
  <si>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</si>
  <si>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</si>
  <si>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</si>
  <si>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</si>
  <si>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</si>
  <si>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</si>
  <si>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</si>
  <si>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</si>
  <si>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</si>
  <si>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</si>
  <si>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</si>
  <si>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</si>
  <si>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</si>
  <si>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</si>
  <si>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</si>
  <si>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</si>
  <si>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</si>
  <si>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</si>
  <si>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</si>
  <si>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</si>
  <si>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</si>
  <si>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</si>
  <si>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</si>
  <si>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</si>
  <si>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</si>
  <si>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</si>
  <si>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</si>
  <si>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</si>
  <si>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</si>
  <si>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</si>
  <si>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</si>
  <si>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</si>
  <si>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</si>
  <si>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</si>
  <si>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</si>
  <si>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</si>
  <si>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</si>
  <si>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</si>
  <si>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</si>
  <si>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</si>
  <si>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</si>
  <si>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</si>
  <si>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</si>
  <si>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</si>
  <si>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</si>
  <si>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</si>
  <si>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</si>
  <si>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</si>
  <si>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</si>
  <si>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</si>
  <si>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</si>
  <si>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</si>
  <si>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</si>
  <si>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</si>
  <si>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</si>
  <si>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</si>
  <si>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</si>
  <si>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</si>
  <si>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</si>
  <si>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</si>
  <si>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</si>
  <si>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</si>
  <si>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</si>
  <si>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</si>
  <si>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</si>
  <si>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</si>
  <si>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</si>
  <si>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</si>
  <si>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</si>
  <si>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</si>
  <si>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</si>
  <si>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</si>
  <si>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</si>
  <si>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</si>
  <si>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</si>
  <si>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</si>
  <si>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</si>
  <si>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</si>
  <si>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</si>
  <si>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</si>
  <si>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</si>
  <si>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</si>
  <si>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</si>
  <si>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</si>
  <si>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</si>
  <si>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</si>
  <si>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</si>
  <si>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</si>
  <si>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</si>
  <si>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</si>
  <si>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</si>
  <si>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</si>
  <si>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</si>
  <si>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</si>
  <si>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</si>
  <si>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</si>
  <si>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</si>
  <si>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</si>
  <si>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</si>
  <si>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</si>
  <si>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</si>
  <si>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</si>
  <si>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</si>
  <si>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</si>
  <si>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</si>
  <si>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</si>
  <si>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</si>
  <si>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</si>
  <si>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</si>
  <si>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</si>
  <si>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</si>
  <si>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</si>
  <si>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</si>
  <si>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</si>
  <si>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</si>
  <si>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</si>
  <si>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</si>
  <si>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</si>
  <si>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</si>
  <si>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</si>
  <si>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</si>
  <si>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</si>
  <si>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</si>
  <si>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</si>
  <si>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</si>
  <si>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</si>
  <si>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</si>
  <si>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</si>
  <si>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</si>
  <si>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</si>
  <si>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</si>
  <si>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</si>
  <si>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</si>
  <si>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</si>
  <si>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</si>
  <si>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</si>
  <si>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</si>
  <si>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</si>
  <si>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</si>
  <si>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</si>
  <si>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</si>
  <si>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</si>
  <si>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</si>
  <si>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</si>
  <si>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</si>
  <si>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</si>
  <si>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</si>
  <si>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</si>
  <si>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</si>
  <si>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</si>
  <si>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</si>
  <si>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</si>
  <si>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</si>
  <si>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</si>
  <si>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</si>
  <si>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</si>
  <si>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</si>
  <si>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</si>
  <si>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</si>
  <si>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</si>
  <si>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</si>
  <si>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</si>
  <si>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</si>
  <si>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</si>
  <si>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</si>
  <si>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</si>
  <si>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</si>
  <si>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</si>
  <si>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</si>
  <si>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</si>
  <si>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</si>
  <si>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</si>
  <si>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</si>
  <si>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</si>
  <si>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</si>
  <si>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</si>
  <si>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</si>
  <si>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</si>
  <si>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</si>
  <si>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</si>
  <si>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</si>
  <si>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</si>
  <si>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</si>
  <si>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</si>
  <si>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</si>
  <si>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</si>
  <si>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</si>
  <si>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</si>
  <si>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</si>
  <si>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</si>
  <si>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</si>
  <si>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</si>
  <si>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</si>
  <si>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</si>
  <si>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</si>
  <si>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</si>
  <si>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</si>
  <si>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</si>
  <si>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</si>
  <si>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</si>
  <si>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</si>
  <si>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</si>
  <si>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</si>
  <si>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</si>
  <si>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</si>
  <si>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</si>
  <si>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</si>
  <si>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</si>
  <si>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</si>
  <si>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</si>
  <si>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</si>
  <si>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</si>
  <si>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</si>
  <si>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</si>
  <si>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</si>
  <si>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</si>
  <si>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</si>
  <si>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</si>
  <si>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</si>
  <si>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</si>
  <si>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</si>
  <si>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</si>
  <si>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</si>
  <si>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</si>
  <si>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</si>
  <si>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</si>
  <si>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</si>
  <si>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</si>
  <si>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</si>
  <si>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</si>
  <si>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</si>
  <si>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</si>
  <si>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</si>
  <si>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</si>
  <si>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</si>
  <si>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</si>
  <si>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</si>
  <si>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</si>
  <si>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</si>
  <si>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</si>
  <si>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</si>
  <si>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</si>
  <si>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</si>
  <si>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</si>
  <si>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</si>
  <si>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</si>
  <si>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</si>
  <si>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</si>
  <si>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</si>
  <si>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</si>
  <si>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</si>
  <si>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</si>
  <si>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</si>
  <si>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</si>
  <si>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</si>
  <si>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</si>
  <si>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</si>
  <si>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</si>
  <si>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</si>
  <si>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</si>
  <si>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</si>
  <si>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</si>
  <si>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</si>
  <si>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</si>
  <si>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</si>
  <si>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</si>
  <si>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</si>
  <si>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</si>
  <si>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</si>
  <si>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</si>
  <si>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</si>
  <si>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</si>
  <si>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</si>
  <si>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</si>
  <si>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</si>
  <si>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</si>
  <si>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</si>
  <si>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</si>
  <si>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</si>
  <si>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</si>
  <si>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</si>
  <si>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</si>
  <si>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</si>
  <si>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</si>
  <si>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</si>
  <si>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</si>
  <si>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</si>
  <si>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</si>
  <si>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</si>
  <si>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</si>
  <si>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</si>
  <si>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</si>
  <si>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</si>
  <si>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</si>
  <si>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</si>
  <si>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</si>
  <si>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</si>
  <si>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</si>
  <si>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</si>
  <si>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</si>
  <si>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</si>
  <si>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</si>
  <si>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</si>
  <si>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</si>
  <si>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</si>
  <si>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</si>
  <si>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</si>
  <si>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</si>
  <si>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</si>
  <si>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</si>
  <si>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</si>
  <si>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</si>
  <si>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</si>
  <si>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</si>
  <si>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</si>
  <si>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</si>
  <si>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</si>
  <si>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</si>
  <si>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</si>
  <si>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</si>
  <si>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</si>
  <si>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</si>
  <si>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</si>
  <si>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</si>
  <si>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</si>
  <si>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</si>
  <si>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</si>
  <si>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</si>
  <si>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</si>
  <si>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</si>
  <si>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</si>
  <si>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</si>
  <si>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</si>
  <si>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</si>
  <si>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</si>
  <si>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</si>
  <si>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</si>
  <si>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</si>
  <si>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</si>
  <si>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</si>
  <si>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</si>
  <si>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</si>
  <si>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</si>
  <si>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</si>
  <si>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</si>
  <si>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</si>
  <si>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</si>
  <si>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</si>
  <si>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</si>
  <si>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</si>
  <si>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</si>
  <si>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</si>
  <si>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</si>
  <si>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</si>
  <si>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</si>
  <si>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</si>
  <si>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</si>
  <si>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</si>
  <si>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</si>
  <si>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</si>
  <si>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</si>
  <si>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</si>
  <si>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</si>
  <si>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</si>
  <si>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</si>
  <si>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</si>
  <si>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</si>
  <si>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</si>
  <si>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</si>
  <si>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</si>
  <si>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</si>
  <si>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</si>
  <si>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</si>
  <si>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</si>
  <si>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</si>
  <si>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</si>
  <si>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</si>
  <si>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</si>
  <si>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</si>
  <si>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</si>
  <si>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</si>
  <si>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</si>
  <si>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</si>
  <si>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</si>
  <si>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</si>
  <si>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</si>
  <si>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</si>
  <si>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</si>
  <si>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</si>
  <si>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</si>
  <si>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</si>
  <si>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</si>
  <si>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</si>
  <si>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</si>
  <si>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</si>
  <si>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</si>
  <si>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</si>
  <si>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</si>
  <si>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</si>
  <si>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</si>
  <si>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</si>
  <si>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</si>
  <si>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</si>
  <si>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</si>
  <si>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</si>
  <si>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</si>
  <si>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</si>
  <si>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</si>
  <si>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</si>
  <si>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</si>
  <si>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</si>
  <si>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</si>
  <si>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</si>
  <si>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</si>
  <si>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</si>
  <si>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</si>
  <si>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</si>
  <si>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</si>
  <si>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</si>
  <si>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</si>
  <si>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</si>
  <si>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</si>
  <si>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</si>
  <si>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</si>
  <si>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</si>
  <si>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</si>
  <si>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</si>
  <si>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</si>
  <si>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</si>
  <si>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</si>
  <si>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</si>
  <si>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</si>
  <si>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</si>
  <si>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</si>
  <si>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</si>
  <si>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</si>
  <si>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</si>
  <si>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</si>
  <si>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</si>
  <si>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</si>
  <si>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</si>
  <si>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</si>
  <si>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</si>
  <si>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</si>
  <si>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</si>
  <si>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</si>
  <si>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</si>
  <si>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</si>
  <si>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</si>
  <si>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</si>
  <si>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</si>
  <si>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</si>
  <si>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</si>
  <si>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</si>
  <si>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</si>
  <si>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</si>
  <si>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</si>
  <si>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</si>
  <si>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</si>
  <si>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</si>
  <si>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</si>
  <si>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</si>
  <si>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</si>
  <si>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</si>
  <si>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</si>
  <si>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</si>
  <si>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</si>
  <si>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</si>
  <si>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</si>
  <si>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</si>
  <si>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</si>
  <si>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</si>
  <si>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</si>
  <si>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</si>
  <si>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</si>
  <si>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</si>
  <si>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</si>
  <si>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</si>
  <si>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</si>
  <si>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</si>
  <si>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</si>
  <si>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</si>
  <si>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</si>
  <si>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</si>
  <si>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</si>
  <si>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</si>
  <si>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</si>
  <si>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</si>
  <si>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</si>
  <si>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</si>
  <si>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</si>
  <si>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</si>
  <si>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</si>
  <si>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</si>
  <si>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</si>
  <si>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</si>
  <si>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</si>
  <si>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</si>
  <si>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</si>
  <si>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</si>
  <si>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</si>
  <si>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</si>
  <si>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</si>
  <si>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</si>
  <si>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</si>
  <si>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</si>
  <si>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</si>
  <si>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</si>
  <si>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</si>
  <si>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</si>
  <si>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</si>
  <si>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</si>
  <si>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</si>
  <si>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</si>
  <si>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</si>
  <si>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</si>
  <si>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</si>
  <si>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</si>
  <si>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</si>
  <si>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</si>
  <si>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</si>
  <si>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</si>
  <si>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</si>
  <si>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</si>
  <si>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</si>
  <si>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</si>
  <si>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</si>
  <si>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</si>
  <si>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</si>
  <si>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</si>
  <si>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</si>
  <si>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</si>
  <si>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</si>
  <si>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</si>
  <si>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</si>
  <si>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</si>
  <si>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</si>
  <si>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</si>
  <si>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</si>
  <si>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</si>
  <si>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</si>
  <si>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</si>
  <si>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</si>
  <si>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</si>
  <si>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</si>
  <si>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</si>
  <si>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</si>
  <si>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</si>
  <si>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</si>
  <si>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</si>
  <si>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</si>
  <si>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</si>
  <si>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</si>
  <si>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</si>
  <si>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</si>
  <si>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</si>
  <si>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</si>
  <si>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</si>
  <si>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</si>
  <si>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</si>
  <si>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</si>
  <si>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</si>
  <si>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</si>
  <si>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</si>
  <si>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</si>
  <si>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</si>
  <si>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</si>
  <si>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</si>
  <si>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</si>
  <si>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</si>
  <si>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</si>
  <si>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</si>
  <si>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</si>
  <si>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</si>
  <si>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</si>
  <si>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</si>
  <si>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</si>
  <si>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</si>
  <si>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</si>
  <si>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</si>
  <si>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</si>
  <si>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</si>
  <si>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</si>
  <si>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</si>
  <si>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</si>
  <si>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</si>
  <si>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</si>
  <si>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</si>
  <si>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</si>
  <si>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</si>
  <si>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</si>
  <si>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</si>
  <si>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</si>
  <si>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</si>
  <si>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</si>
  <si>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</si>
  <si>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</si>
  <si>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</si>
  <si>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</si>
  <si>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</si>
  <si>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</si>
  <si>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</si>
  <si>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</si>
  <si>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</si>
  <si>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</si>
  <si>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</si>
  <si>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</si>
  <si>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</si>
  <si>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</si>
  <si>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</si>
  <si>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</si>
  <si>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</si>
  <si>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</si>
  <si>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</si>
  <si>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</si>
  <si>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</si>
  <si>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</si>
  <si>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</si>
  <si>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</si>
  <si>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</si>
  <si>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</si>
  <si>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</si>
  <si>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</si>
  <si>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</si>
  <si>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</si>
  <si>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</si>
  <si>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</si>
  <si>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</si>
  <si>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</si>
  <si>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</si>
  <si>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</si>
  <si>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</si>
  <si>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</si>
  <si>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</si>
  <si>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</si>
  <si>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</si>
  <si>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</si>
  <si>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</si>
  <si>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</si>
  <si>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</si>
  <si>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</si>
  <si>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</si>
  <si>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</si>
  <si>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</si>
  <si>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</si>
  <si>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</si>
  <si>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</si>
  <si>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</si>
  <si>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</si>
  <si>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</si>
  <si>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</si>
  <si>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</si>
  <si>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</si>
  <si>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</si>
  <si>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</si>
  <si>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</si>
  <si>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</si>
  <si>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</si>
  <si>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</si>
  <si>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</si>
  <si>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</si>
  <si>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</si>
  <si>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</si>
  <si>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</si>
  <si>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</si>
  <si>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</si>
  <si>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</si>
  <si>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</si>
  <si>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</si>
  <si>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</si>
  <si>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</si>
  <si>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</si>
  <si>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</si>
  <si>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</si>
  <si>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</si>
  <si>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</si>
  <si>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</si>
  <si>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</si>
  <si>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</si>
  <si>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</si>
  <si>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</si>
  <si>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</si>
  <si>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</si>
  <si>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</si>
  <si>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</si>
  <si>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</si>
  <si>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</si>
  <si>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</si>
  <si>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</si>
  <si>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</si>
  <si>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</si>
  <si>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</si>
  <si>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</si>
  <si>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</si>
  <si>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</si>
  <si>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</si>
  <si>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</si>
  <si>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</si>
  <si>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</si>
  <si>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</si>
  <si>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</si>
  <si>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</si>
  <si>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</si>
  <si>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</si>
  <si>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</si>
  <si>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</si>
  <si>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</si>
  <si>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</si>
  <si>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</si>
  <si>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</si>
  <si>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</si>
  <si>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</si>
  <si>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</si>
  <si>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</si>
  <si>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</si>
  <si>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</si>
  <si>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</si>
  <si>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</si>
  <si>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</si>
  <si>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</si>
  <si>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</si>
  <si>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</si>
  <si>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</si>
  <si>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</si>
  <si>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</si>
  <si>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</si>
  <si>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</si>
  <si>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</si>
  <si>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</si>
  <si>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</si>
  <si>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</si>
  <si>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</si>
  <si>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</si>
  <si>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</si>
  <si>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</si>
  <si>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</si>
  <si>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</si>
  <si>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</si>
  <si>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</si>
  <si>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</si>
  <si>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</si>
  <si>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</si>
  <si>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</si>
  <si>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</si>
  <si>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</si>
  <si>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</si>
  <si>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</si>
  <si>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</si>
  <si>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</si>
  <si>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</si>
  <si>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</si>
  <si>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</si>
  <si>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</si>
  <si>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</si>
  <si>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</si>
  <si>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</si>
  <si>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</si>
  <si>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</si>
  <si>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</si>
  <si>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</si>
  <si>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</si>
  <si>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</si>
  <si>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</si>
  <si>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</si>
  <si>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</si>
  <si>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</si>
  <si>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</si>
  <si>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</si>
  <si>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</si>
  <si>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</si>
  <si>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</si>
  <si>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</si>
  <si>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</si>
  <si>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</si>
  <si>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</si>
  <si>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</si>
  <si>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</si>
  <si>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</si>
  <si>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</si>
  <si>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</si>
  <si>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</si>
  <si>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</si>
  <si>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</si>
  <si>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</si>
  <si>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</si>
  <si>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</si>
  <si>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</si>
  <si>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</si>
  <si>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</si>
  <si>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</si>
  <si>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</si>
  <si>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</si>
  <si>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</si>
  <si>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</si>
  <si>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</si>
  <si>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</si>
  <si>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</si>
  <si>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</si>
  <si>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</si>
  <si>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</si>
  <si>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</si>
  <si>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</si>
  <si>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</si>
  <si>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</si>
  <si>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</si>
  <si>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</si>
  <si>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</si>
  <si>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</si>
  <si>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</si>
  <si>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</si>
  <si>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</si>
  <si>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</si>
  <si>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</si>
  <si>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</si>
  <si>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</si>
  <si>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</si>
  <si>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</si>
  <si>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</si>
  <si>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</si>
  <si>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</si>
  <si>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</si>
  <si>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</si>
  <si>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</si>
  <si>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</si>
  <si>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</si>
  <si>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</si>
  <si>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</si>
  <si>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</si>
  <si>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</si>
  <si>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</si>
  <si>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</si>
  <si>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</si>
  <si>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</si>
  <si>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</si>
  <si>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</si>
  <si>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</si>
  <si>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</si>
  <si>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</si>
  <si>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</si>
  <si>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</si>
  <si>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</si>
  <si>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</si>
  <si>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</si>
  <si>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</si>
  <si>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</si>
  <si>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</si>
  <si>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</si>
  <si>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</si>
  <si>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</si>
  <si>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</si>
  <si>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</si>
  <si>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</si>
  <si>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</si>
  <si>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</si>
  <si>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</si>
  <si>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</si>
  <si>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</si>
  <si>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</si>
  <si>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</si>
  <si>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</si>
  <si>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</si>
  <si>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</si>
  <si>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</si>
  <si>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</si>
  <si>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</si>
  <si>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</si>
  <si>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</si>
  <si>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</si>
  <si>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</si>
  <si>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</si>
  <si>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</si>
  <si>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</si>
  <si>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</si>
  <si>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</si>
  <si>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</si>
  <si>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</si>
  <si>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</si>
  <si>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</si>
  <si>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</si>
  <si>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</si>
  <si>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</si>
  <si>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</si>
  <si>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</si>
  <si>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</si>
  <si>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</si>
  <si>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</si>
  <si>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</si>
  <si>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</si>
  <si>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</si>
  <si>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</si>
  <si>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</si>
  <si>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</si>
  <si>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</si>
  <si>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</si>
  <si>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</si>
  <si>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</si>
  <si>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</si>
  <si>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</si>
  <si>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</si>
  <si>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</si>
  <si>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</si>
  <si>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</si>
  <si>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</si>
  <si>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</si>
  <si>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</si>
  <si>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</si>
  <si>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</si>
  <si>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</si>
  <si>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</si>
  <si>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</si>
  <si>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</si>
  <si>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</si>
  <si>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</si>
  <si>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</si>
  <si>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</si>
  <si>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</si>
  <si>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</si>
  <si>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</si>
  <si>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</si>
  <si>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</si>
  <si>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</si>
  <si>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</si>
  <si>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</si>
  <si>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</si>
  <si>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</si>
  <si>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</si>
  <si>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</si>
  <si>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</si>
  <si>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</si>
  <si>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</si>
  <si>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</si>
  <si>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</si>
  <si>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</si>
  <si>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</si>
  <si>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</si>
  <si>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</si>
  <si>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</si>
  <si>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</si>
  <si>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</si>
  <si>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</si>
  <si>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</si>
  <si>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</si>
  <si>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</si>
  <si>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</si>
  <si>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</si>
  <si>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</si>
  <si>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</si>
  <si>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</si>
  <si>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</si>
  <si>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</si>
  <si>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</si>
  <si>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</si>
  <si>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</si>
  <si>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</si>
  <si>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</si>
  <si>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</si>
  <si>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</si>
  <si>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</si>
  <si>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</si>
  <si>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</si>
  <si>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</si>
  <si>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</si>
  <si>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</si>
  <si>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</si>
  <si>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</si>
  <si>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</si>
  <si>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</si>
  <si>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</si>
  <si>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</si>
  <si>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</si>
  <si>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</si>
  <si>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</si>
  <si>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</si>
  <si>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</si>
  <si>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</si>
  <si>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</si>
  <si>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</si>
  <si>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</si>
  <si>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</si>
  <si>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</si>
  <si>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</si>
  <si>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</si>
  <si>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</si>
  <si>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</si>
  <si>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</si>
  <si>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</si>
  <si>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</si>
  <si>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</si>
  <si>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</si>
  <si>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</si>
  <si>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</si>
  <si>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</si>
  <si>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</si>
  <si>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</si>
  <si>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</si>
  <si>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</si>
  <si>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</si>
  <si>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</si>
  <si>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</si>
  <si>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</si>
  <si>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</si>
  <si>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</si>
  <si>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</si>
  <si>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</si>
  <si>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</si>
  <si>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</si>
  <si>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</si>
  <si>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</si>
  <si>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</si>
  <si>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</si>
  <si>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</si>
  <si>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</si>
  <si>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</si>
  <si>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</si>
  <si>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</si>
  <si>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</si>
  <si>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</si>
  <si>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</si>
  <si>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</si>
  <si>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</si>
  <si>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</si>
  <si>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</si>
  <si>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</si>
  <si>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</si>
  <si>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</si>
  <si>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</si>
  <si>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</si>
  <si>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</si>
  <si>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</si>
  <si>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</si>
  <si>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</si>
  <si>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</si>
  <si>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</si>
  <si>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</si>
  <si>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</si>
  <si>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</si>
  <si>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</si>
  <si>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</si>
  <si>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</si>
  <si>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</si>
  <si>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</si>
  <si>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</si>
  <si>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</si>
  <si>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</si>
  <si>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</si>
  <si>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</si>
  <si>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</si>
  <si>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</si>
  <si>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</si>
  <si>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</si>
  <si>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</si>
  <si>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</si>
  <si>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</si>
  <si>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</si>
  <si>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</si>
  <si>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</si>
  <si>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</si>
  <si>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</si>
  <si>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</si>
  <si>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</si>
  <si>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</si>
  <si>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</si>
  <si>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</si>
  <si>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</si>
  <si>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</si>
  <si>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</si>
  <si>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</si>
  <si>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</si>
  <si>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</si>
  <si>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</si>
  <si>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</si>
  <si>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</si>
  <si>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</si>
  <si>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</si>
  <si>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</si>
  <si>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</si>
  <si>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</si>
  <si>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</si>
  <si>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</si>
  <si>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</si>
  <si>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</si>
  <si>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</si>
  <si>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</si>
  <si>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</si>
  <si>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</si>
  <si>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</si>
  <si>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</si>
  <si>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</si>
  <si>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</si>
  <si>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</si>
  <si>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</si>
  <si>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</si>
  <si>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</si>
  <si>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</si>
  <si>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</si>
  <si>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</si>
  <si>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</si>
  <si>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</si>
  <si>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</si>
  <si>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</si>
  <si>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</si>
  <si>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</si>
  <si>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</si>
  <si>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</si>
  <si>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</si>
  <si>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</si>
  <si>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</si>
  <si>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</si>
  <si>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</si>
  <si>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</si>
  <si>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</si>
  <si>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</si>
  <si>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</si>
  <si>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</si>
  <si>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</si>
  <si>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</si>
  <si>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</si>
  <si>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</si>
  <si>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</si>
  <si>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</si>
  <si>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</si>
  <si>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</si>
  <si>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</si>
  <si>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</si>
  <si>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</si>
  <si>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</si>
  <si>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</si>
  <si>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</si>
  <si>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</si>
  <si>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</si>
  <si>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</si>
  <si>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</si>
  <si>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</si>
  <si>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</si>
  <si>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</si>
  <si>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</si>
  <si>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</si>
  <si>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</si>
  <si>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</si>
  <si>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</si>
  <si>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</si>
  <si>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</si>
  <si>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</si>
  <si>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</si>
  <si>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</si>
  <si>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</si>
  <si>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</si>
  <si>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</si>
  <si>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</si>
  <si>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</si>
  <si>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</si>
  <si>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</si>
  <si>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</si>
  <si>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</si>
  <si>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</si>
  <si>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</si>
  <si>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</si>
  <si>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</si>
  <si>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</si>
  <si>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</si>
  <si>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</si>
  <si>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</si>
  <si>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</si>
  <si>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</si>
  <si>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</si>
  <si>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</si>
  <si>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</si>
  <si>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</si>
  <si>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</si>
  <si>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</si>
  <si>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</si>
  <si>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</si>
  <si>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</si>
  <si>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</si>
  <si>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</si>
  <si>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</si>
  <si>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</si>
  <si>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</si>
  <si>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</si>
  <si>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</si>
  <si>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</si>
  <si>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</si>
  <si>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</si>
  <si>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</si>
  <si>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</si>
  <si>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</si>
  <si>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</si>
  <si>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</si>
  <si>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</si>
  <si>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</si>
  <si>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</si>
  <si>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</si>
  <si>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</si>
  <si>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</si>
  <si>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</si>
  <si>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</si>
  <si>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</si>
  <si>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</si>
  <si>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</si>
  <si>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</si>
  <si>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</si>
  <si>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</si>
  <si>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</si>
  <si>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</si>
  <si>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</si>
  <si>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</si>
  <si>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</si>
  <si>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</si>
  <si>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</si>
  <si>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</si>
  <si>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</si>
  <si>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</si>
  <si>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</si>
  <si>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</si>
  <si>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</si>
  <si>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</si>
  <si>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</si>
  <si>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</si>
  <si>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</si>
  <si>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</si>
  <si>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</si>
  <si>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</si>
  <si>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</si>
  <si>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</si>
  <si>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</si>
  <si>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</si>
  <si>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</si>
  <si>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</si>
  <si>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</si>
  <si>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</si>
  <si>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</si>
  <si>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</si>
  <si>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</si>
  <si>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</si>
  <si>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</si>
  <si>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</si>
  <si>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</si>
  <si>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</si>
  <si>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</si>
  <si>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</si>
  <si>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</si>
  <si>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</si>
  <si>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</si>
  <si>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</si>
  <si>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</si>
  <si>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</si>
  <si>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</si>
  <si>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</si>
  <si>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</si>
  <si>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</si>
  <si>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</si>
  <si>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</si>
  <si>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</si>
  <si>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</si>
  <si>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</si>
  <si>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</si>
  <si>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</si>
  <si>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</si>
  <si>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</si>
  <si>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</si>
  <si>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</si>
  <si>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</si>
  <si>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</si>
  <si>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</si>
  <si>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</si>
  <si>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</si>
  <si>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</si>
  <si>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</si>
  <si>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</si>
  <si>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</si>
  <si>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</si>
  <si>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</si>
  <si>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</si>
  <si>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</si>
  <si>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</si>
  <si>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</si>
  <si>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</si>
  <si>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</si>
  <si>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</si>
  <si>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</si>
  <si>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</si>
  <si>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</si>
  <si>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</si>
  <si>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</si>
  <si>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</si>
  <si>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</si>
  <si>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</si>
  <si>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</si>
  <si>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</si>
  <si>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</si>
  <si>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</si>
  <si>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</si>
  <si>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</si>
  <si>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</si>
  <si>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</si>
  <si>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</si>
  <si>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</si>
  <si>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</si>
  <si>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</si>
  <si>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</si>
  <si>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</si>
  <si>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</si>
  <si>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</si>
  <si>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</si>
  <si>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</si>
  <si>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</si>
  <si>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</si>
  <si>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</si>
  <si>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</si>
  <si>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</si>
  <si>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</si>
  <si>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</si>
  <si>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</si>
  <si>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</si>
  <si>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</si>
  <si>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</si>
  <si>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</si>
  <si>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</si>
  <si>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</si>
  <si>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</si>
  <si>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</si>
  <si>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</si>
  <si>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</si>
  <si>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</si>
  <si>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</si>
  <si>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</si>
  <si>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</si>
  <si>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</si>
  <si>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</si>
  <si>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</si>
  <si>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</si>
  <si>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</si>
  <si>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</si>
  <si>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</si>
  <si>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</si>
  <si>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</si>
  <si>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</si>
  <si>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</si>
  <si>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</si>
  <si>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</si>
  <si>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</si>
  <si>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</si>
  <si>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</si>
  <si>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</si>
  <si>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</si>
  <si>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</si>
  <si>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</si>
  <si>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</si>
  <si>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</si>
  <si>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</si>
  <si>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</si>
  <si>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</si>
  <si>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</si>
  <si>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</si>
  <si>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</si>
  <si>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</si>
  <si>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</si>
  <si>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</si>
  <si>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</si>
  <si>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</si>
  <si>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</si>
  <si>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</si>
  <si>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</si>
  <si>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</si>
  <si>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</si>
  <si>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</si>
  <si>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</si>
  <si>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</si>
  <si>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</si>
  <si>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</si>
  <si>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</si>
  <si>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</si>
  <si>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</si>
  <si>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</si>
  <si>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</si>
  <si>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</si>
  <si>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</si>
  <si>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</si>
  <si>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</si>
  <si>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</si>
  <si>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</si>
  <si>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</si>
  <si>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</si>
  <si>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</si>
  <si>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</si>
  <si>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</si>
  <si>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</si>
  <si>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</si>
  <si>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</si>
  <si>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</si>
  <si>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</si>
  <si>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</si>
  <si>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</si>
  <si>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</si>
  <si>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</si>
  <si>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</si>
  <si>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</si>
  <si>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</si>
  <si>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</si>
  <si>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</si>
  <si>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</si>
  <si>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</si>
  <si>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</si>
  <si>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</si>
  <si>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</si>
  <si>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</si>
  <si>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</si>
  <si>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</si>
  <si>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</si>
  <si>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</si>
  <si>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</si>
  <si>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</si>
  <si>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</si>
  <si>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</si>
  <si>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</si>
  <si>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</si>
  <si>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</si>
  <si>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</si>
  <si>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</si>
  <si>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</si>
  <si>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</si>
  <si>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</si>
  <si>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</si>
  <si>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</si>
  <si>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</si>
  <si>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</si>
  <si>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</si>
  <si>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</si>
  <si>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</si>
  <si>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</si>
  <si>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</si>
  <si>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</si>
  <si>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</si>
  <si>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</si>
  <si>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</si>
  <si>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</si>
  <si>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</si>
  <si>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</si>
  <si>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</si>
  <si>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</si>
  <si>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</si>
  <si>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</si>
  <si>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</si>
  <si>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</si>
  <si>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</si>
  <si>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</si>
  <si>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</si>
  <si>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</si>
  <si>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</si>
  <si>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</si>
  <si>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</si>
  <si>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</si>
  <si>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</si>
  <si>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</si>
  <si>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</si>
  <si>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</si>
  <si>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</si>
  <si>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</si>
  <si>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</si>
  <si>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</si>
  <si>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</si>
  <si>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</si>
  <si>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</si>
  <si>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</si>
  <si>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</si>
  <si>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</si>
  <si>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</si>
  <si>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</si>
  <si>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</si>
  <si>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</si>
  <si>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</si>
  <si>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</si>
  <si>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</si>
  <si>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</si>
  <si>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</si>
  <si>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</si>
  <si>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</si>
  <si>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</si>
  <si>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</si>
  <si>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</si>
  <si>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</si>
  <si>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</si>
  <si>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</si>
  <si>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</si>
  <si>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</si>
  <si>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</si>
  <si>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</si>
  <si>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</si>
  <si>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</si>
  <si>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</si>
  <si>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</si>
  <si>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</si>
  <si>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</si>
  <si>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</si>
  <si>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</si>
  <si>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</si>
  <si>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</si>
  <si>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</si>
  <si>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</si>
  <si>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</si>
  <si>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</si>
  <si>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</si>
  <si>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</si>
  <si>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</si>
  <si>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</si>
  <si>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</si>
  <si>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</si>
  <si>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</si>
  <si>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</si>
  <si>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</si>
  <si>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</si>
  <si>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</si>
  <si>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</si>
  <si>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</si>
  <si>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</si>
  <si>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</si>
  <si>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</si>
  <si>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</si>
  <si>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</si>
  <si>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</si>
  <si>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</si>
  <si>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</si>
  <si>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</si>
  <si>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</si>
  <si>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</si>
  <si>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</si>
  <si>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</si>
  <si>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</si>
  <si>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</si>
  <si>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</si>
  <si>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</si>
  <si>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</si>
  <si>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</si>
  <si>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</si>
  <si>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</si>
  <si>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</si>
  <si>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</si>
  <si>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</si>
  <si>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</si>
  <si>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</si>
  <si>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</si>
  <si>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</si>
  <si>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</si>
  <si>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</si>
  <si>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</si>
  <si>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</si>
  <si>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</si>
  <si>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</si>
  <si>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</si>
  <si>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</si>
  <si>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</si>
  <si>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</si>
  <si>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</si>
  <si>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</si>
  <si>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</si>
  <si>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</si>
  <si>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</si>
  <si>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</si>
  <si>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</si>
  <si>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</si>
  <si>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</si>
  <si>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</si>
  <si>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</si>
  <si>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</si>
  <si>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</si>
  <si>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</si>
  <si>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</si>
  <si>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</si>
  <si>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</si>
  <si>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</si>
  <si>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</si>
  <si>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</si>
  <si>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</si>
  <si>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</si>
  <si>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</si>
  <si>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</si>
  <si>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</si>
  <si>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</si>
  <si>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</si>
  <si>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</si>
  <si>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</si>
  <si>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</si>
  <si>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</si>
  <si>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</si>
  <si>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</si>
  <si>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</si>
  <si>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</si>
  <si>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</si>
  <si>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</si>
  <si>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</si>
  <si>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</si>
  <si>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</si>
  <si>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</si>
  <si>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</si>
  <si>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</si>
  <si>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</si>
  <si>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</si>
  <si>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</si>
  <si>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</si>
  <si>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</si>
  <si>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</si>
  <si>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</si>
  <si>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</si>
  <si>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</si>
  <si>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</si>
  <si>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</si>
  <si>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</si>
  <si>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</si>
  <si>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</si>
  <si>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</si>
  <si>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</si>
  <si>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</si>
  <si>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</si>
  <si>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</si>
  <si>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</si>
  <si>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</si>
  <si>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</si>
  <si>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</si>
  <si>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</si>
  <si>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</si>
  <si>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</si>
  <si>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</si>
  <si>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</si>
  <si>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</si>
  <si>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</si>
  <si>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</si>
  <si>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</si>
  <si>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</si>
  <si>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</si>
  <si>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</si>
  <si>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</si>
  <si>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</si>
  <si>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</si>
  <si>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</si>
  <si>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</si>
  <si>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</si>
  <si>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</si>
  <si>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</si>
  <si>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</si>
  <si>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</si>
  <si>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</si>
  <si>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</si>
  <si>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</si>
  <si>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</si>
  <si>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</si>
  <si>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</si>
  <si>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</si>
  <si>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</si>
  <si>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</si>
  <si>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</si>
  <si>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</si>
  <si>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</si>
  <si>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</si>
  <si>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</si>
  <si>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</si>
  <si>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</si>
  <si>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</si>
  <si>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</si>
  <si>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</si>
  <si>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</si>
  <si>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</si>
  <si>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</si>
  <si>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</si>
  <si>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</si>
  <si>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</si>
  <si>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</si>
  <si>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</si>
  <si>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</si>
  <si>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</si>
  <si>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</si>
  <si>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</si>
  <si>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</si>
  <si>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</si>
  <si>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</si>
  <si>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</si>
  <si>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</si>
  <si>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</si>
  <si>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</si>
  <si>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</si>
  <si>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</si>
  <si>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</si>
  <si>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</si>
  <si>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</si>
  <si>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</si>
  <si>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</si>
  <si>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</si>
  <si>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</si>
  <si>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</si>
  <si>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</si>
  <si>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</si>
  <si>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</si>
  <si>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</si>
  <si>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</si>
  <si>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</si>
  <si>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</si>
  <si>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</si>
  <si>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</si>
  <si>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</si>
  <si>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</si>
  <si>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</si>
  <si>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</si>
  <si>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</si>
  <si>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</si>
  <si>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</si>
  <si>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</si>
  <si>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</si>
  <si>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</si>
  <si>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</si>
  <si>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</si>
  <si>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</si>
  <si>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</si>
  <si>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</si>
  <si>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</si>
  <si>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</si>
  <si>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</si>
  <si>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</si>
  <si>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</si>
  <si>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</si>
  <si>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</si>
  <si>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</si>
  <si>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</si>
  <si>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</si>
  <si>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</si>
  <si>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</si>
  <si>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</si>
  <si>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</si>
  <si>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</si>
  <si>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</si>
  <si>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</si>
  <si>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</si>
  <si>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</si>
  <si>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</si>
  <si>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</si>
  <si>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</si>
  <si>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</si>
  <si>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</si>
  <si>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</si>
  <si>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</si>
  <si>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</si>
  <si>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</si>
  <si>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</si>
  <si>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</si>
  <si>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</si>
  <si>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</si>
  <si>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</si>
  <si>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</si>
  <si>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</si>
  <si>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</si>
  <si>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</si>
  <si>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</si>
  <si>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</si>
  <si>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</si>
  <si>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</si>
  <si>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</si>
  <si>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</si>
  <si>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</si>
  <si>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</si>
  <si>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</si>
  <si>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</si>
  <si>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</si>
  <si>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</si>
  <si>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</si>
  <si>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</si>
  <si>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</si>
  <si>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</si>
  <si>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</si>
  <si>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</si>
  <si>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</si>
  <si>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</si>
  <si>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</si>
  <si>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</si>
  <si>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</si>
  <si>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</si>
  <si>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</si>
  <si>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</si>
  <si>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</si>
  <si>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</si>
  <si>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</si>
  <si>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</si>
  <si>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</si>
  <si>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</si>
  <si>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</si>
  <si>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</si>
  <si>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</si>
  <si>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</si>
  <si>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</si>
  <si>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</si>
  <si>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</si>
  <si>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</si>
  <si>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</si>
  <si>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</si>
  <si>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</si>
  <si>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</si>
  <si>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</si>
  <si>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</si>
  <si>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</si>
  <si>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</si>
  <si>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</si>
  <si>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</si>
  <si>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</si>
  <si>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</si>
  <si>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</si>
  <si>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</si>
  <si>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</si>
  <si>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</si>
  <si>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</si>
  <si>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</si>
  <si>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</si>
  <si>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</si>
  <si>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</si>
  <si>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</si>
  <si>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</si>
  <si>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</si>
  <si>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</si>
  <si>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</si>
  <si>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</si>
  <si>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</si>
  <si>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</si>
  <si>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</si>
  <si>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</si>
  <si>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</si>
  <si>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</si>
  <si>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</si>
  <si>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</si>
  <si>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</si>
  <si>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</si>
  <si>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</si>
  <si>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</si>
  <si>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</si>
  <si>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</si>
  <si>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</si>
  <si>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</si>
  <si>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</si>
  <si>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</si>
  <si>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</si>
  <si>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</si>
  <si>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</si>
  <si>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</si>
  <si>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</si>
  <si>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</si>
  <si>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</si>
  <si>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</si>
  <si>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</si>
  <si>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</si>
  <si>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</si>
  <si>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</si>
  <si>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</si>
  <si>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</si>
  <si>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</si>
  <si>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</si>
  <si>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</si>
  <si>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</si>
  <si>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</si>
  <si>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</si>
  <si>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</si>
  <si>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</si>
  <si>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</si>
  <si>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</si>
  <si>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</si>
  <si>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</si>
  <si>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</si>
  <si>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</si>
  <si>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</si>
  <si>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</si>
  <si>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</si>
  <si>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</si>
  <si>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</si>
  <si>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</si>
  <si>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</si>
  <si>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</si>
  <si>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</si>
  <si>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</si>
  <si>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</si>
  <si>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</si>
  <si>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</si>
  <si>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</si>
  <si>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</si>
  <si>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</si>
  <si>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</si>
  <si>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</si>
  <si>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</si>
  <si>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</si>
  <si>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</si>
  <si>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</si>
  <si>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</si>
  <si>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</si>
  <si>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</si>
  <si>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</si>
  <si>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</si>
  <si>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</si>
  <si>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</si>
  <si>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</si>
  <si>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</si>
  <si>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</si>
  <si>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</si>
  <si>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</si>
  <si>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</si>
  <si>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</si>
  <si>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</si>
  <si>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</si>
  <si>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</si>
  <si>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</si>
  <si>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</si>
  <si>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</si>
  <si>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</si>
  <si>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</si>
  <si>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</si>
  <si>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</si>
  <si>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</si>
  <si>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</si>
  <si>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</si>
  <si>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</si>
  <si>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</si>
  <si>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</si>
  <si>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</si>
  <si>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</si>
  <si>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</si>
  <si>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</si>
  <si>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</si>
  <si>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</si>
  <si>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</si>
  <si>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</si>
  <si>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</si>
  <si>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</si>
  <si>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</si>
  <si>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</si>
  <si>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</si>
  <si>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</si>
  <si>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</si>
  <si>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</si>
  <si>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</si>
  <si>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</si>
  <si>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</si>
  <si>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</si>
  <si>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</si>
  <si>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</si>
  <si>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</si>
  <si>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</si>
  <si>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</si>
  <si>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</si>
  <si>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</si>
  <si>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</si>
  <si>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</si>
  <si>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</si>
  <si>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</si>
  <si>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</si>
  <si>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</si>
  <si>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</si>
  <si>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</si>
  <si>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</si>
  <si>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</si>
  <si>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</si>
  <si>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</si>
  <si>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</si>
  <si>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</si>
  <si>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</si>
  <si>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</si>
  <si>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</si>
  <si>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</si>
  <si>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</si>
  <si>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</si>
  <si>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</si>
  <si>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</si>
  <si>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</si>
  <si>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</si>
  <si>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</si>
  <si>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</si>
  <si>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</si>
  <si>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</si>
  <si>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</si>
  <si>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</si>
  <si>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</si>
  <si>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</si>
  <si>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</si>
  <si>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</si>
  <si>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</si>
  <si>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</si>
  <si>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</si>
  <si>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</si>
  <si>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</si>
  <si>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</si>
  <si>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</si>
  <si>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</si>
  <si>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</si>
  <si>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</si>
  <si>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</si>
  <si>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</si>
  <si>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</si>
  <si>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</si>
  <si>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</si>
  <si>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</si>
  <si>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</si>
  <si>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</si>
  <si>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</si>
  <si>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</si>
  <si>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</si>
  <si>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</si>
  <si>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</si>
  <si>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</si>
  <si>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</si>
  <si>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</si>
  <si>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</si>
  <si>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</si>
  <si>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</si>
  <si>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</si>
  <si>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</si>
  <si>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</si>
  <si>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</si>
  <si>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</si>
  <si>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</si>
  <si>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</si>
  <si>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</si>
  <si>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</si>
  <si>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</si>
  <si>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</si>
  <si>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</si>
  <si>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</si>
  <si>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</si>
  <si>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</si>
  <si>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</si>
  <si>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</si>
  <si>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</si>
  <si>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</si>
  <si>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</si>
  <si>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</si>
  <si>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</si>
  <si>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</si>
  <si>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</si>
  <si>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</si>
  <si>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</si>
  <si>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</si>
  <si>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</si>
  <si>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</si>
  <si>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</si>
  <si>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</si>
  <si>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</si>
  <si>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</si>
  <si>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</si>
  <si>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</si>
  <si>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</si>
  <si>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</si>
  <si>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</si>
  <si>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</si>
  <si>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</si>
  <si>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</si>
  <si>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</si>
  <si>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</si>
  <si>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</si>
  <si>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</si>
  <si>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</si>
  <si>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</si>
  <si>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</si>
  <si>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</si>
  <si>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</si>
  <si>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</si>
  <si>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</si>
  <si>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</si>
  <si>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</si>
  <si>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</si>
  <si>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</si>
  <si>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</si>
  <si>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</si>
  <si>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</si>
  <si>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</si>
  <si>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</si>
  <si>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</si>
  <si>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</si>
  <si>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</si>
  <si>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</si>
  <si>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</si>
  <si>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</si>
  <si>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</si>
  <si>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</si>
  <si>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</si>
  <si>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</si>
  <si>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</si>
  <si>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</si>
  <si>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</si>
  <si>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</si>
  <si>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</si>
  <si>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</si>
  <si>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</si>
  <si>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</si>
  <si>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</si>
  <si>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</si>
  <si>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</si>
  <si>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</si>
  <si>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</si>
  <si>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</si>
  <si>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</si>
  <si>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</si>
  <si>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</si>
  <si>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</si>
  <si>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</si>
  <si>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</si>
  <si>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</si>
  <si>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</si>
  <si>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</si>
  <si>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</si>
  <si>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</si>
  <si>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</si>
  <si>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</si>
  <si>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</si>
  <si>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</si>
  <si>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</si>
  <si>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</si>
  <si>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</si>
  <si>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</si>
  <si>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</si>
  <si>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</si>
  <si>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</si>
  <si>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</si>
  <si>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</si>
  <si>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</si>
  <si>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</si>
  <si>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</si>
  <si>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</si>
  <si>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</si>
  <si>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</si>
  <si>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</si>
  <si>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</si>
  <si>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</si>
  <si>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</si>
  <si>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</si>
  <si>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</si>
  <si>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</si>
  <si>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</si>
  <si>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</si>
  <si>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</si>
  <si>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</si>
  <si>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</si>
  <si>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</si>
  <si>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</si>
  <si>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</si>
  <si>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</si>
  <si>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</si>
  <si>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</si>
  <si>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</si>
  <si>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</si>
  <si>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</si>
  <si>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</si>
  <si>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</si>
  <si>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</si>
  <si>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</si>
  <si>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</si>
  <si>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</si>
  <si>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</si>
  <si>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</si>
  <si>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</si>
  <si>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</si>
  <si>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</si>
  <si>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</si>
  <si>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</si>
  <si>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</si>
  <si>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</si>
  <si>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</si>
  <si>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</si>
  <si>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</si>
  <si>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</si>
  <si>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</si>
  <si>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</si>
  <si>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</si>
  <si>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</si>
  <si>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</si>
  <si>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</si>
  <si>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</si>
  <si>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</si>
  <si>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</si>
  <si>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</si>
  <si>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</si>
  <si>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</si>
  <si>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</si>
  <si>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</si>
  <si>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</si>
  <si>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</si>
  <si>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</si>
  <si>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</si>
  <si>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</si>
  <si>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</si>
  <si>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</si>
  <si>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</si>
  <si>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</si>
  <si>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</si>
  <si>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</si>
  <si>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</si>
  <si>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</si>
  <si>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</si>
  <si>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</si>
  <si>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</si>
  <si>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</si>
  <si>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</si>
  <si>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</si>
  <si>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</si>
  <si>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</si>
  <si>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</si>
  <si>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</si>
  <si>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</si>
  <si>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</si>
  <si>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</si>
  <si>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</si>
  <si>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</si>
  <si>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</si>
  <si>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</si>
  <si>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</si>
  <si>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</si>
  <si>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</si>
  <si>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</si>
  <si>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</si>
  <si>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</si>
  <si>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</si>
  <si>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</si>
  <si>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</si>
  <si>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</si>
  <si>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</si>
  <si>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</si>
  <si>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</si>
  <si>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</si>
  <si>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</si>
  <si>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</si>
  <si>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</si>
  <si>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</si>
  <si>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</si>
  <si>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</si>
  <si>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</si>
  <si>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</si>
  <si>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</si>
  <si>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</si>
  <si>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</si>
  <si>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</si>
  <si>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</si>
  <si>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</si>
  <si>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</si>
  <si>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</si>
  <si>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</si>
  <si>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</si>
  <si>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</si>
  <si>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</si>
  <si>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</si>
  <si>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</si>
  <si>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</si>
  <si>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</si>
  <si>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</si>
  <si>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</si>
  <si>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</si>
  <si>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</si>
  <si>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</si>
  <si>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</si>
  <si>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</si>
  <si>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</si>
  <si>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</si>
  <si>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</si>
  <si>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</si>
  <si>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</si>
  <si>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</si>
  <si>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</si>
  <si>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</si>
  <si>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</si>
  <si>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</si>
  <si>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</si>
  <si>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</si>
  <si>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</si>
  <si>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</si>
  <si>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</si>
  <si>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</si>
  <si>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</si>
  <si>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</si>
  <si>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</si>
  <si>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</si>
  <si>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</si>
  <si>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</si>
  <si>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</si>
  <si>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</si>
  <si>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</si>
  <si>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</si>
  <si>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</si>
  <si>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</si>
  <si>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</si>
  <si>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</si>
  <si>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</si>
  <si>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</si>
  <si>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</si>
  <si>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</si>
  <si>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</si>
  <si>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</si>
  <si>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</si>
  <si>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</si>
  <si>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</si>
  <si>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</si>
  <si>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</si>
  <si>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</si>
  <si>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</si>
  <si>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</si>
  <si>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</si>
  <si>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</si>
  <si>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</si>
  <si>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</si>
  <si>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</si>
  <si>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</si>
  <si>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</si>
  <si>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</si>
  <si>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</si>
  <si>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</si>
  <si>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</si>
  <si>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</si>
  <si>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</si>
  <si>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</si>
  <si>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</si>
  <si>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</si>
  <si>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</si>
  <si>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</si>
  <si>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</si>
  <si>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</si>
  <si>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</si>
  <si>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</si>
  <si>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</si>
  <si>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</si>
  <si>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</si>
  <si>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</si>
  <si>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</si>
  <si>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</si>
  <si>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</si>
  <si>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</si>
  <si>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</si>
  <si>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</si>
  <si>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</si>
  <si>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</si>
  <si>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</si>
  <si>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</si>
  <si>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</si>
  <si>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</si>
  <si>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</si>
  <si>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</si>
  <si>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</si>
  <si>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</si>
  <si>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</si>
  <si>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</si>
  <si>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</si>
  <si>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</si>
  <si>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</si>
  <si>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</si>
  <si>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</si>
  <si>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</si>
  <si>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</si>
  <si>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</si>
  <si>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</si>
  <si>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</si>
  <si>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</si>
  <si>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</si>
  <si>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</si>
  <si>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</si>
  <si>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</si>
  <si>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</si>
  <si>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</si>
  <si>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</si>
  <si>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</si>
  <si>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</si>
  <si>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</si>
  <si>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</si>
  <si>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</si>
  <si>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</si>
  <si>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</si>
  <si>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</si>
  <si>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</si>
  <si>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</si>
  <si>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</si>
  <si>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</si>
  <si>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</si>
  <si>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</si>
  <si>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</si>
  <si>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</si>
  <si>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</si>
  <si>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</si>
  <si>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</si>
  <si>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</si>
  <si>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</si>
  <si>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</si>
  <si>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</si>
  <si>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</si>
  <si>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</si>
  <si>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</si>
  <si>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</si>
  <si>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</si>
  <si>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</si>
  <si>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</si>
  <si>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</si>
  <si>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</si>
  <si>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</si>
  <si>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</si>
  <si>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</si>
  <si>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</si>
  <si>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</si>
  <si>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</si>
  <si>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</si>
  <si>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</si>
  <si>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</si>
  <si>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</si>
  <si>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</si>
  <si>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</si>
  <si>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</si>
  <si>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</si>
  <si>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</si>
  <si>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</si>
  <si>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</si>
  <si>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</si>
  <si>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</si>
  <si>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</si>
  <si>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</si>
  <si>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</si>
  <si>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</si>
  <si>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</si>
  <si>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</si>
  <si>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</si>
  <si>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</si>
  <si>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</si>
  <si>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</si>
  <si>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</si>
  <si>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</si>
  <si>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</si>
  <si>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</si>
  <si>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</si>
  <si>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</si>
  <si>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</si>
  <si>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</si>
  <si>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</si>
  <si>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</si>
  <si>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</si>
  <si>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</si>
  <si>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</si>
  <si>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</si>
  <si>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</si>
  <si>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</si>
  <si>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</si>
  <si>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</si>
  <si>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</si>
  <si>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</si>
  <si>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</si>
  <si>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</si>
  <si>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</si>
  <si>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</si>
  <si>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</si>
  <si>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</si>
  <si>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</si>
  <si>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</si>
  <si>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</si>
  <si>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</si>
  <si>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</si>
  <si>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</si>
  <si>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</si>
  <si>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</si>
  <si>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</si>
  <si>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</si>
  <si>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</si>
  <si>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</si>
  <si>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</si>
  <si>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</si>
  <si>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</si>
  <si>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</si>
  <si>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</si>
  <si>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</si>
  <si>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</si>
  <si>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</si>
  <si>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</si>
  <si>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</si>
  <si>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</si>
  <si>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</si>
  <si>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</si>
  <si>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</si>
  <si>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</si>
  <si>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</si>
  <si>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</si>
  <si>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</si>
  <si>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</si>
  <si>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</si>
  <si>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</si>
  <si>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</si>
  <si>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</si>
  <si>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</si>
  <si>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</si>
  <si>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</si>
  <si>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</si>
  <si>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</si>
  <si>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</si>
  <si>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</si>
  <si>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</si>
  <si>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</si>
  <si>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</si>
  <si>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</si>
  <si>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</si>
  <si>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</si>
  <si>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</si>
  <si>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</si>
  <si>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</si>
  <si>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</si>
  <si>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</si>
  <si>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</si>
  <si>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</si>
  <si>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</si>
  <si>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</si>
  <si>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</si>
  <si>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</si>
  <si>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</si>
  <si>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</si>
  <si>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</si>
  <si>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</si>
  <si>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</si>
  <si>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</si>
  <si>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</si>
  <si>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</si>
  <si>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</si>
  <si>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</si>
  <si>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</si>
  <si>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</si>
  <si>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</si>
  <si>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</si>
  <si>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</si>
  <si>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</si>
  <si>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</si>
  <si>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</si>
  <si>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</si>
  <si>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</si>
  <si>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</si>
  <si>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</si>
  <si>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</si>
  <si>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</si>
  <si>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</si>
  <si>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</si>
  <si>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</si>
  <si>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</si>
  <si>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</si>
  <si>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</si>
  <si>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</si>
  <si>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</si>
  <si>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</si>
  <si>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</si>
  <si>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</si>
  <si>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</si>
  <si>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</si>
  <si>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</si>
  <si>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</si>
  <si>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</si>
  <si>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</si>
  <si>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</si>
  <si>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</si>
  <si>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</si>
  <si>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</si>
  <si>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</si>
  <si>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</si>
  <si>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</si>
  <si>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</si>
  <si>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</si>
  <si>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</si>
  <si>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</si>
  <si>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</si>
  <si>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</si>
  <si>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</si>
  <si>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</si>
  <si>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</si>
  <si>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</si>
  <si>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</si>
  <si>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</si>
  <si>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</si>
  <si>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</si>
  <si>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</si>
  <si>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</si>
  <si>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</si>
  <si>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</si>
  <si>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</si>
  <si>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</si>
  <si>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</si>
  <si>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</si>
  <si>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</si>
  <si>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</si>
  <si>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</si>
  <si>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</si>
  <si>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</si>
  <si>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</si>
  <si>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</si>
  <si>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</si>
  <si>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</si>
  <si>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</si>
  <si>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</si>
  <si>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</si>
  <si>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</si>
  <si>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</si>
  <si>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</si>
  <si>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</si>
  <si>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</si>
  <si>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</si>
  <si>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</si>
  <si>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</si>
  <si>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</si>
  <si>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</si>
  <si>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</si>
  <si>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</si>
  <si>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</si>
  <si>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</si>
  <si>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</si>
  <si>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</si>
  <si>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</si>
  <si>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</si>
  <si>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</si>
  <si>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</si>
  <si>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</si>
  <si>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</si>
  <si>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</si>
  <si>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</si>
  <si>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</si>
  <si>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</si>
  <si>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</si>
  <si>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</si>
  <si>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</si>
  <si>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</si>
  <si>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</si>
  <si>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</si>
  <si>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</si>
  <si>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</si>
  <si>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</si>
  <si>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</si>
  <si>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</si>
  <si>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</si>
  <si>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</si>
  <si>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</si>
  <si>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</si>
  <si>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</si>
  <si>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</si>
  <si>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</si>
  <si>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</si>
  <si>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</si>
  <si>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</si>
  <si>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</si>
  <si>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</si>
  <si>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</si>
  <si>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</si>
  <si>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</si>
  <si>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</si>
  <si>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</si>
  <si>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</si>
  <si>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</si>
  <si>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</si>
  <si>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</si>
  <si>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</si>
  <si>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</si>
  <si>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</si>
  <si>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</si>
  <si>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</si>
  <si>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</si>
  <si>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</si>
  <si>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</si>
  <si>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</si>
  <si>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</si>
  <si>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</si>
  <si>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</si>
  <si>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</si>
  <si>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</si>
  <si>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</si>
  <si>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</si>
  <si>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</si>
  <si>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</si>
  <si>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</si>
  <si>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</si>
  <si>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</si>
  <si>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</si>
  <si>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</si>
  <si>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</si>
  <si>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</si>
  <si>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</si>
  <si>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</si>
  <si>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</si>
  <si>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</si>
  <si>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</si>
  <si>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</si>
  <si>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</si>
  <si>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</si>
  <si>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</si>
  <si>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</si>
  <si>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</si>
  <si>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</si>
  <si>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</si>
  <si>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</si>
  <si>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</si>
  <si>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</si>
  <si>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</si>
  <si>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</si>
  <si>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</si>
  <si>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</si>
  <si>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</si>
  <si>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</si>
  <si>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</si>
  <si>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</si>
  <si>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</si>
  <si>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</si>
  <si>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</si>
  <si>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</si>
  <si>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</si>
  <si>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</si>
  <si>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</si>
  <si>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</si>
  <si>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</si>
  <si>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</si>
  <si>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</si>
  <si>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</si>
  <si>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</si>
  <si>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</si>
  <si>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</si>
  <si>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</si>
  <si>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</si>
  <si>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</si>
  <si>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</si>
  <si>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</si>
  <si>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</si>
  <si>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</si>
  <si>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</si>
  <si>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</si>
  <si>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</si>
  <si>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</si>
  <si>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</si>
  <si>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</si>
  <si>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</si>
  <si>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</si>
  <si>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</si>
  <si>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</si>
  <si>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</si>
  <si>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</si>
  <si>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</si>
  <si>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</si>
  <si>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</si>
  <si>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</si>
  <si>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</si>
  <si>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</si>
  <si>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</si>
  <si>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</si>
  <si>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</si>
  <si>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</si>
  <si>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</si>
  <si>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</si>
  <si>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</si>
  <si>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</si>
  <si>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</si>
  <si>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</si>
  <si>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</si>
  <si>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</si>
  <si>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</si>
  <si>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</si>
  <si>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</si>
  <si>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</si>
  <si>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</si>
  <si>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</si>
  <si>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</si>
  <si>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</si>
  <si>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</si>
  <si>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</si>
  <si>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</si>
  <si>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</si>
  <si>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</si>
  <si>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</si>
  <si>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</si>
  <si>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</si>
  <si>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</si>
  <si>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</si>
  <si>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</si>
  <si>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</si>
  <si>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</si>
  <si>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</si>
  <si>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</si>
  <si>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</si>
  <si>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</si>
  <si>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</si>
  <si>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</si>
  <si>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</si>
  <si>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</si>
  <si>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</si>
  <si>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</si>
  <si>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</si>
  <si>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</si>
  <si>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</si>
  <si>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</si>
  <si>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</si>
  <si>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</si>
  <si>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</si>
  <si>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</si>
  <si>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</si>
  <si>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</si>
  <si>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</si>
  <si>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</si>
  <si>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</si>
  <si>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</si>
  <si>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</si>
  <si>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</si>
  <si>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</si>
  <si>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</si>
  <si>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</si>
  <si>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</si>
  <si>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</si>
  <si>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</si>
  <si>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</si>
  <si>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</si>
  <si>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</si>
  <si>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</si>
  <si>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</si>
  <si>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</si>
  <si>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</si>
  <si>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</si>
  <si>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</si>
  <si>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</si>
  <si>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</si>
  <si>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</si>
  <si>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</si>
  <si>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</si>
  <si>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</si>
  <si>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</si>
  <si>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</si>
  <si>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</si>
  <si>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</si>
  <si>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</si>
  <si>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</si>
  <si>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</si>
  <si>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</si>
  <si>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</si>
  <si>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</si>
  <si>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</si>
  <si>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</si>
  <si>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</si>
  <si>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</si>
  <si>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</si>
  <si>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</si>
  <si>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</si>
  <si>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</si>
  <si>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</si>
  <si>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</si>
  <si>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</si>
  <si>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</si>
  <si>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</si>
  <si>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</si>
  <si>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</si>
  <si>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</si>
  <si>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</si>
  <si>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</si>
  <si>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</si>
  <si>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</si>
  <si>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</si>
  <si>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</si>
  <si>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</si>
  <si>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</si>
  <si>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</si>
  <si>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</si>
  <si>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</si>
  <si>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</si>
  <si>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</si>
  <si>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</si>
  <si>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</si>
  <si>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</si>
  <si>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</si>
  <si>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</si>
  <si>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</si>
  <si>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</si>
  <si>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</si>
  <si>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</si>
  <si>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</si>
  <si>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</si>
  <si>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</si>
  <si>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</si>
  <si>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</si>
  <si>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</si>
  <si>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</si>
  <si>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</si>
  <si>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</si>
  <si>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</si>
  <si>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</si>
  <si>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</si>
  <si>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</si>
  <si>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</si>
  <si>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</si>
  <si>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</si>
  <si>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</si>
  <si>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</si>
  <si>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</si>
  <si>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</si>
  <si>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</si>
  <si>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</si>
  <si>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</si>
  <si>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</si>
  <si>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</si>
  <si>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</si>
  <si>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</si>
  <si>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</si>
  <si>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</si>
  <si>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</si>
  <si>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</si>
  <si>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</si>
  <si>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</si>
  <si>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</si>
  <si>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</si>
  <si>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</si>
  <si>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</si>
  <si>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</si>
  <si>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</si>
  <si>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</si>
  <si>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</si>
  <si>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</si>
  <si>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</si>
  <si>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</si>
  <si>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</si>
  <si>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</si>
  <si>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</si>
  <si>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</si>
  <si>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</si>
  <si>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</si>
  <si>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</si>
  <si>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</si>
  <si>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</si>
  <si>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</si>
  <si>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</si>
  <si>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</si>
  <si>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</si>
  <si>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</si>
  <si>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</si>
  <si>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</si>
  <si>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</si>
  <si>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</si>
  <si>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</si>
  <si>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</si>
  <si>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</si>
  <si>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</si>
  <si>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</si>
  <si>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</si>
  <si>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</si>
  <si>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</si>
  <si>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</si>
  <si>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</si>
  <si>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</si>
  <si>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</si>
  <si>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</si>
  <si>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</si>
  <si>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</si>
  <si>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</si>
  <si>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</si>
  <si>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</si>
  <si>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</si>
  <si>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</si>
  <si>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</si>
  <si>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</si>
  <si>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</si>
  <si>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</si>
  <si>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</si>
  <si>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</si>
  <si>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</si>
  <si>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</si>
  <si>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</si>
  <si>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</si>
  <si>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</si>
  <si>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</si>
  <si>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</si>
  <si>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</si>
  <si>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</si>
  <si>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</si>
  <si>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</si>
  <si>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</si>
  <si>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</si>
  <si>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</si>
  <si>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</si>
  <si>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</si>
  <si>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</si>
  <si>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</si>
  <si>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</si>
  <si>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</si>
  <si>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</si>
  <si>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</si>
  <si>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</si>
  <si>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</si>
  <si>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</si>
  <si>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</si>
  <si>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</si>
  <si>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</si>
  <si>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</si>
  <si>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</si>
  <si>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</si>
  <si>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</si>
  <si>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</si>
  <si>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</si>
  <si>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</si>
  <si>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</si>
  <si>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</si>
  <si>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</si>
  <si>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</si>
  <si>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</si>
  <si>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</si>
  <si>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</si>
  <si>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</si>
  <si>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</si>
  <si>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</si>
  <si>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</si>
  <si>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</si>
  <si>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</si>
  <si>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</si>
  <si>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</si>
  <si>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</si>
  <si>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</si>
  <si>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</si>
  <si>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</si>
  <si>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</si>
  <si>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</si>
  <si>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</si>
  <si>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</si>
  <si>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</si>
  <si>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</si>
  <si>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</si>
  <si>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</si>
  <si>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</si>
  <si>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</si>
  <si>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</si>
  <si>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</si>
  <si>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</si>
  <si>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</si>
  <si>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</si>
  <si>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</si>
  <si>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</si>
  <si>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</si>
  <si>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</si>
  <si>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</si>
  <si>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</si>
  <si>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</si>
  <si>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</si>
  <si>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</si>
  <si>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</si>
  <si>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</si>
  <si>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</si>
  <si>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</si>
  <si>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</si>
  <si>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</si>
  <si>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</si>
  <si>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</si>
  <si>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</si>
  <si>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</si>
  <si>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</si>
  <si>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</si>
  <si>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</si>
  <si>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</si>
  <si>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</si>
  <si>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</si>
  <si>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</si>
  <si>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</si>
  <si>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</si>
  <si>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</si>
  <si>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</si>
  <si>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</si>
  <si>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</si>
  <si>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</si>
  <si>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</si>
  <si>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</si>
  <si>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</si>
  <si>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</si>
  <si>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</si>
  <si>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</si>
  <si>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</si>
  <si>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</si>
  <si>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</si>
  <si>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</si>
  <si>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</si>
  <si>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</si>
  <si>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</si>
  <si>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</si>
  <si>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</si>
  <si>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</si>
  <si>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</si>
  <si>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</si>
  <si>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</si>
  <si>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</si>
  <si>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</si>
  <si>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</si>
  <si>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</si>
  <si>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</si>
  <si>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</si>
  <si>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</si>
  <si>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</si>
  <si>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</si>
  <si>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</si>
  <si>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</si>
  <si>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</si>
  <si>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</si>
  <si>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</si>
  <si>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</si>
  <si>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</si>
  <si>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</si>
  <si>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</si>
  <si>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</si>
  <si>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</si>
  <si>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</si>
  <si>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</si>
  <si>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</si>
  <si>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</si>
  <si>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</si>
  <si>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</si>
  <si>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</si>
  <si>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</si>
  <si>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</si>
  <si>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</si>
  <si>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</si>
  <si>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</si>
  <si>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</si>
  <si>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</si>
  <si>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</si>
  <si>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</si>
  <si>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</si>
  <si>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</si>
  <si>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</si>
  <si>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</si>
  <si>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</si>
  <si>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</si>
  <si>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</si>
  <si>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</si>
  <si>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</si>
  <si>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</si>
  <si>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</si>
  <si>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</si>
  <si>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</si>
  <si>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</si>
  <si>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</si>
  <si>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</si>
  <si>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</si>
  <si>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</si>
  <si>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</si>
  <si>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</si>
  <si>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</si>
  <si>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</si>
  <si>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</si>
  <si>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</si>
  <si>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</si>
  <si>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</si>
  <si>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</si>
  <si>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</si>
  <si>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</si>
  <si>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</si>
  <si>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</si>
  <si>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</si>
  <si>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</si>
  <si>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</si>
  <si>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</si>
  <si>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</si>
  <si>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</si>
  <si>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</si>
  <si>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</si>
  <si>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</si>
  <si>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</si>
  <si>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</si>
  <si>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</si>
  <si>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</si>
  <si>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</si>
  <si>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</si>
  <si>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</si>
  <si>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</si>
  <si>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</si>
  <si>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</si>
  <si>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</si>
  <si>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</si>
  <si>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</si>
  <si>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</si>
  <si>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</si>
  <si>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</si>
  <si>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</si>
  <si>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</si>
  <si>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</si>
  <si>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</si>
  <si>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</si>
  <si>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</si>
  <si>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</si>
  <si>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</si>
  <si>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</si>
  <si>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</si>
  <si>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</si>
  <si>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</si>
  <si>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</si>
  <si>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</si>
  <si>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</si>
  <si>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</si>
  <si>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</si>
  <si>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</si>
  <si>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</si>
  <si>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</si>
  <si>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</si>
  <si>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</si>
  <si>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</si>
  <si>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</si>
  <si>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</si>
  <si>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</si>
  <si>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</si>
  <si>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</si>
  <si>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</si>
  <si>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</si>
  <si>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</si>
  <si>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</si>
  <si>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</si>
  <si>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</si>
  <si>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</si>
  <si>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</si>
  <si>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</si>
  <si>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</si>
  <si>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</si>
  <si>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</si>
  <si>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</si>
  <si>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</si>
  <si>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</si>
  <si>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</si>
  <si>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</si>
  <si>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</si>
  <si>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</si>
  <si>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</si>
  <si>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</si>
  <si>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</si>
  <si>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</si>
  <si>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</si>
  <si>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</si>
  <si>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</si>
  <si>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</si>
  <si>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</si>
  <si>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</si>
  <si>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</si>
  <si>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</si>
  <si>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</si>
  <si>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</si>
  <si>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</si>
  <si>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</si>
  <si>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</si>
  <si>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</si>
  <si>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</si>
  <si>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</si>
  <si>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</si>
  <si>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</si>
  <si>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</si>
  <si>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</si>
  <si>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</si>
  <si>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</si>
  <si>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</si>
  <si>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</si>
  <si>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</si>
  <si>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</si>
  <si>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</si>
  <si>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</si>
  <si>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</si>
  <si>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</si>
  <si>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</si>
  <si>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</si>
  <si>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</si>
  <si>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</si>
  <si>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</si>
  <si>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</si>
  <si>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</si>
  <si>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</si>
  <si>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</si>
  <si>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</si>
  <si>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</si>
  <si>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</si>
  <si>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</si>
  <si>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</si>
  <si>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</si>
  <si>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</si>
  <si>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</si>
  <si>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</si>
  <si>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</si>
  <si>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</si>
  <si>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</si>
  <si>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</si>
  <si>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</si>
  <si>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</si>
  <si>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</si>
  <si>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</si>
  <si>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</si>
  <si>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</si>
  <si>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</si>
  <si>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</si>
  <si>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</si>
  <si>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</si>
  <si>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</si>
  <si>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</si>
  <si>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</si>
  <si>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</si>
  <si>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</si>
  <si>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</si>
  <si>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</si>
  <si>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</si>
  <si>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</si>
  <si>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</si>
  <si>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</si>
  <si>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</si>
  <si>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</si>
  <si>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</si>
  <si>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</si>
  <si>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</si>
  <si>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</si>
  <si>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</si>
  <si>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</si>
  <si>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</si>
  <si>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</si>
  <si>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</si>
  <si>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</si>
  <si>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</si>
  <si>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</si>
  <si>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</si>
  <si>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</si>
  <si>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</si>
  <si>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</si>
  <si>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</si>
  <si>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</si>
  <si>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</si>
  <si>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</si>
  <si>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</si>
  <si>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</si>
  <si>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</si>
  <si>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</si>
  <si>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</si>
  <si>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</si>
  <si>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</si>
  <si>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</si>
  <si>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</si>
  <si>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</si>
  <si>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</si>
  <si>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</si>
  <si>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</si>
  <si>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</si>
  <si>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</si>
  <si>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</si>
  <si>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</si>
  <si>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</si>
  <si>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</si>
  <si>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</si>
  <si>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</si>
  <si>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</si>
  <si>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</si>
  <si>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</si>
  <si>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</si>
  <si>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</si>
  <si>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</si>
  <si>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</si>
  <si>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</si>
  <si>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</si>
  <si>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</si>
  <si>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</si>
  <si>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</si>
  <si>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</si>
  <si>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</si>
  <si>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</si>
  <si>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</si>
  <si>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</si>
  <si>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</si>
  <si>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</si>
  <si>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</si>
  <si>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</si>
  <si>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</si>
  <si>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</si>
  <si>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</si>
  <si>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</si>
  <si>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</si>
  <si>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</si>
  <si>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</si>
  <si>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</si>
  <si>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</si>
  <si>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</si>
  <si>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</si>
  <si>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</si>
  <si>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</si>
  <si>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</si>
  <si>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</si>
  <si>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</si>
  <si>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</si>
  <si>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</si>
  <si>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</si>
  <si>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</si>
  <si>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</si>
  <si>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</si>
  <si>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</si>
  <si>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</si>
  <si>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</si>
  <si>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</si>
  <si>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</si>
  <si>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</si>
  <si>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</si>
  <si>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</si>
  <si>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</si>
  <si>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</si>
  <si>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</si>
  <si>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</si>
  <si>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</si>
  <si>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</si>
  <si>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</si>
  <si>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</si>
  <si>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</si>
  <si>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</si>
  <si>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</si>
  <si>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</si>
  <si>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</si>
  <si>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</si>
  <si>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</si>
  <si>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</si>
  <si>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</si>
  <si>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</si>
  <si>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</si>
  <si>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</si>
  <si>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</si>
  <si>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</si>
  <si>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</si>
  <si>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</si>
  <si>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</si>
  <si>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</si>
  <si>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</si>
  <si>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</si>
  <si>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</si>
  <si>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</si>
  <si>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</si>
  <si>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</si>
  <si>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</si>
  <si>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</si>
  <si>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</si>
  <si>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</si>
  <si>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</si>
  <si>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</si>
  <si>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</si>
  <si>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</si>
  <si>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</si>
  <si>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</si>
  <si>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</si>
  <si>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</si>
  <si>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</si>
  <si>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</si>
  <si>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</si>
  <si>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</si>
  <si>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</si>
  <si>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</si>
  <si>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</si>
  <si>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</si>
  <si>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</si>
  <si>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</si>
  <si>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</si>
  <si>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</si>
  <si>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</si>
  <si>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</si>
  <si>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</si>
  <si>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</si>
  <si>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</si>
  <si>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</si>
  <si>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</si>
  <si>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</si>
  <si>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</si>
  <si>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</si>
  <si>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</si>
  <si>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</si>
  <si>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</si>
  <si>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</si>
  <si>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</si>
  <si>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</si>
  <si>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</si>
  <si>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</si>
  <si>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</si>
  <si>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</si>
  <si>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</si>
  <si>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</si>
  <si>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</si>
  <si>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</si>
  <si>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</si>
  <si>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</si>
  <si>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</si>
  <si>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</si>
  <si>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</si>
  <si>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</si>
  <si>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</si>
  <si>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</si>
  <si>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</si>
  <si>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</si>
  <si>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</si>
  <si>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</si>
  <si>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</si>
  <si>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</si>
  <si>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</si>
  <si>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</si>
  <si>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</si>
  <si>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</si>
  <si>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</si>
  <si>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</si>
  <si>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</si>
  <si>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</si>
  <si>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</si>
  <si>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</si>
  <si>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</si>
  <si>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</si>
  <si>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</si>
  <si>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</si>
  <si>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</si>
  <si>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</si>
  <si>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</si>
  <si>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</si>
  <si>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</si>
  <si>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</si>
  <si>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</si>
  <si>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</si>
  <si>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</si>
  <si>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</si>
  <si>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</si>
  <si>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</si>
  <si>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</si>
  <si>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</si>
  <si>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</si>
  <si>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</si>
  <si>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</si>
  <si>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</si>
  <si>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</si>
  <si>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</si>
  <si>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</si>
  <si>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</si>
  <si>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</si>
  <si>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</si>
  <si>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</si>
  <si>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</si>
  <si>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</si>
  <si>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</si>
  <si>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</si>
  <si>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</si>
  <si>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</si>
  <si>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</si>
  <si>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</si>
  <si>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</si>
  <si>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</si>
  <si>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</si>
  <si>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</si>
  <si>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</si>
  <si>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</si>
  <si>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</si>
  <si>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</si>
  <si>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</si>
  <si>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</si>
  <si>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</si>
  <si>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</si>
  <si>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</si>
  <si>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</si>
  <si>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</si>
  <si>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</si>
  <si>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</si>
  <si>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</si>
  <si>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</si>
  <si>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</si>
  <si>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</si>
  <si>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</si>
  <si>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</si>
  <si>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</si>
  <si>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</si>
  <si>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</si>
  <si>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</si>
  <si>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</si>
  <si>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</si>
  <si>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</si>
  <si>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</si>
  <si>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</si>
  <si>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</si>
  <si>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</si>
  <si>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</si>
  <si>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</si>
  <si>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</si>
  <si>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</si>
  <si>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</si>
  <si>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</si>
  <si>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</si>
  <si>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</si>
  <si>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</si>
  <si>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</si>
  <si>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</si>
  <si>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</si>
  <si>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</si>
  <si>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</si>
  <si>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</si>
  <si>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</si>
  <si>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</si>
  <si>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</si>
  <si>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</si>
  <si>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</si>
  <si>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</si>
  <si>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</si>
  <si>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</si>
  <si>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</si>
  <si>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</si>
  <si>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</si>
  <si>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</si>
  <si>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</si>
  <si>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</si>
  <si>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</si>
  <si>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</si>
  <si>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</si>
  <si>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</si>
  <si>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</si>
  <si>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</si>
  <si>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</si>
  <si>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</si>
  <si>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</si>
  <si>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</si>
  <si>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</si>
  <si>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</si>
  <si>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</si>
  <si>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</si>
  <si>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</si>
  <si>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</si>
  <si>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</si>
  <si>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</si>
  <si>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</si>
  <si>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</si>
  <si>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</si>
  <si>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</si>
  <si>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</si>
  <si>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</si>
  <si>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</si>
  <si>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</si>
  <si>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</si>
  <si>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</si>
  <si>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</si>
  <si>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</si>
  <si>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</si>
  <si>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</si>
  <si>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</si>
  <si>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</si>
  <si>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</si>
  <si>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</si>
  <si>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</si>
  <si>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</si>
  <si>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</si>
  <si>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</si>
  <si>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</si>
  <si>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</si>
  <si>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</si>
  <si>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</si>
  <si>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</si>
  <si>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</si>
  <si>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</si>
  <si>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</si>
  <si>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</si>
  <si>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</si>
  <si>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</si>
  <si>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</si>
  <si>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</si>
  <si>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</si>
  <si>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</si>
  <si>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</si>
  <si>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</si>
  <si>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</si>
  <si>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</si>
  <si>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</si>
  <si>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</si>
  <si>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</si>
  <si>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</si>
  <si>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</si>
  <si>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</si>
  <si>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</si>
  <si>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</si>
  <si>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</si>
  <si>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</si>
  <si>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</si>
  <si>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</si>
  <si>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</si>
  <si>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</si>
  <si>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</si>
  <si>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</si>
  <si>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</si>
  <si>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</si>
  <si>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</si>
  <si>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</si>
  <si>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</si>
  <si>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</si>
  <si>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</si>
  <si>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</si>
  <si>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</si>
  <si>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</si>
  <si>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</si>
  <si>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</si>
  <si>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</si>
  <si>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</si>
  <si>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</si>
  <si>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</si>
  <si>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</si>
  <si>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</si>
  <si>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</si>
  <si>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</si>
  <si>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</si>
  <si>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</si>
  <si>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</si>
  <si>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</si>
  <si>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</si>
  <si>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</si>
  <si>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</si>
  <si>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</si>
  <si>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</si>
  <si>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</si>
  <si>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</si>
  <si>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</si>
  <si>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</si>
  <si>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</si>
  <si>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</si>
  <si>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</si>
  <si>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</si>
  <si>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</si>
  <si>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</si>
  <si>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</si>
  <si>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</si>
  <si>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</si>
  <si>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</si>
  <si>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</si>
  <si>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</si>
  <si>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</si>
  <si>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</si>
  <si>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</si>
  <si>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</si>
  <si>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</si>
  <si>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</si>
  <si>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</si>
  <si>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</si>
  <si>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</si>
  <si>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</si>
  <si>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</si>
  <si>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</si>
  <si>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</si>
  <si>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</si>
  <si>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</si>
  <si>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</si>
  <si>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</si>
  <si>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</si>
  <si>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</si>
  <si>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</si>
  <si>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</si>
  <si>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</si>
  <si>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</si>
  <si>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</si>
  <si>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</si>
  <si>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</si>
  <si>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</si>
  <si>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</si>
  <si>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</si>
  <si>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</si>
  <si>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</si>
  <si>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</si>
  <si>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</si>
  <si>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</si>
  <si>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</si>
  <si>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</si>
  <si>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</si>
  <si>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</si>
  <si>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</si>
  <si>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</si>
  <si>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</si>
  <si>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</si>
  <si>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</si>
  <si>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</si>
  <si>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</si>
  <si>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</si>
  <si>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</si>
  <si>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</si>
  <si>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</si>
  <si>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</si>
  <si>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</si>
  <si>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</si>
  <si>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</si>
  <si>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</si>
  <si>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</si>
  <si>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</si>
  <si>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</si>
  <si>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</si>
  <si>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</si>
  <si>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</si>
  <si>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</si>
  <si>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</si>
  <si>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</si>
  <si>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</si>
  <si>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</si>
  <si>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</si>
  <si>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</si>
  <si>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</si>
  <si>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</si>
  <si>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</si>
  <si>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</si>
  <si>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</si>
  <si>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</si>
  <si>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</si>
  <si>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</si>
  <si>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</si>
  <si>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</si>
  <si>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</si>
  <si>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</si>
  <si>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</si>
  <si>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</si>
  <si>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</si>
  <si>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</si>
  <si>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</si>
  <si>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</si>
  <si>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</si>
  <si>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</si>
  <si>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</si>
  <si>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</si>
  <si>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</si>
  <si>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</si>
  <si>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</si>
  <si>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</si>
  <si>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</si>
  <si>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</si>
  <si>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</si>
  <si>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</si>
  <si>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</si>
  <si>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</si>
  <si>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</si>
  <si>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</si>
  <si>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</si>
  <si>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</si>
  <si>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</si>
  <si>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</si>
  <si>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</si>
  <si>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</si>
  <si>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</si>
  <si>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</si>
  <si>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</si>
  <si>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</si>
  <si>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</si>
  <si>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</si>
  <si>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</si>
  <si>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</si>
  <si>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</si>
  <si>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</si>
  <si>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</si>
  <si>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</si>
  <si>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</si>
  <si>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</si>
  <si>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</si>
  <si>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</si>
  <si>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</si>
  <si>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</si>
  <si>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</si>
  <si>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</si>
  <si>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</si>
  <si>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</si>
  <si>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</si>
  <si>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</si>
  <si>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</si>
  <si>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</si>
  <si>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</si>
  <si>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</si>
  <si>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</si>
  <si>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</si>
  <si>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</si>
  <si>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</si>
  <si>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</si>
  <si>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</si>
  <si>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</si>
  <si>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</si>
  <si>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</si>
  <si>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</si>
  <si>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</si>
  <si>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</si>
  <si>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</si>
  <si>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</si>
  <si>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</si>
  <si>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</si>
  <si>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</si>
  <si>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</si>
  <si>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</si>
  <si>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</si>
  <si>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</si>
  <si>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</si>
  <si>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</si>
  <si>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</si>
  <si>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</si>
  <si>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</si>
  <si>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</si>
  <si>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</si>
  <si>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</si>
  <si>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</si>
  <si>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</si>
  <si>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</si>
  <si>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</si>
  <si>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</si>
  <si>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</si>
  <si>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</si>
  <si>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</si>
  <si>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</si>
  <si>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</si>
  <si>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</si>
  <si>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</si>
  <si>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</si>
  <si>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</si>
  <si>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</si>
  <si>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</si>
  <si>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</si>
  <si>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</si>
  <si>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</si>
  <si>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</si>
  <si>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</si>
  <si>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</si>
  <si>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</si>
  <si>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</si>
  <si>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</si>
  <si>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</si>
  <si>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</si>
  <si>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</si>
  <si>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</si>
  <si>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</si>
  <si>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</si>
  <si>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</si>
  <si>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</si>
  <si>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</si>
  <si>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</si>
  <si>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</si>
  <si>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</si>
  <si>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</si>
  <si>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</si>
  <si>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</si>
  <si>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</si>
  <si>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</si>
  <si>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</si>
  <si>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</si>
  <si>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</si>
  <si>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</si>
  <si>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</si>
  <si>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</si>
  <si>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</si>
  <si>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</si>
  <si>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</si>
  <si>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</si>
  <si>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</si>
  <si>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</si>
  <si>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</si>
  <si>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</si>
  <si>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</si>
  <si>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</si>
  <si>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</si>
  <si>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</si>
  <si>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</si>
  <si>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</si>
  <si>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</si>
  <si>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</si>
  <si>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</si>
  <si>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</si>
  <si>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</si>
  <si>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</si>
  <si>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</si>
  <si>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</si>
  <si>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</si>
  <si>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</si>
  <si>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</si>
  <si>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</si>
  <si>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</si>
  <si>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</si>
  <si>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</si>
  <si>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</si>
  <si>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</si>
  <si>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</si>
  <si>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</si>
  <si>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</si>
  <si>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</si>
  <si>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</si>
  <si>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</si>
  <si>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</si>
  <si>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</si>
  <si>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</si>
  <si>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</si>
  <si>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</si>
  <si>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</si>
  <si>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</si>
  <si>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</si>
  <si>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</si>
  <si>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</si>
  <si>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</si>
  <si>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</si>
  <si>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</si>
  <si>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</si>
  <si>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</si>
  <si>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</si>
  <si>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</si>
  <si>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</si>
  <si>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</si>
  <si>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</si>
  <si>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</si>
  <si>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</si>
  <si>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</si>
  <si>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</si>
  <si>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</si>
  <si>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</si>
  <si>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</si>
  <si>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</si>
  <si>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</si>
  <si>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</si>
  <si>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</si>
  <si>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</si>
  <si>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</si>
  <si>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</si>
  <si>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</si>
  <si>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</si>
  <si>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</si>
  <si>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</si>
  <si>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</si>
  <si>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</si>
  <si>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</si>
  <si>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</si>
  <si>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</si>
  <si>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</si>
  <si>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</si>
  <si>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</si>
  <si>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</si>
  <si>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</si>
  <si>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</si>
  <si>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</si>
  <si>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</si>
  <si>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</si>
  <si>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</si>
  <si>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</si>
  <si>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</si>
  <si>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</si>
  <si>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</si>
  <si>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</si>
  <si>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</si>
  <si>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</si>
  <si>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</si>
  <si>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</si>
  <si>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</si>
  <si>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</si>
  <si>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</si>
  <si>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</si>
  <si>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</si>
  <si>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</si>
  <si>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</si>
  <si>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</si>
  <si>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</si>
  <si>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</si>
  <si>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</si>
  <si>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</si>
  <si>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</si>
  <si>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</si>
  <si>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</si>
  <si>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</si>
  <si>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</si>
  <si>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</si>
  <si>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</si>
  <si>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</si>
  <si>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</si>
  <si>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</si>
  <si>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</si>
  <si>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</si>
  <si>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</si>
  <si>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</si>
  <si>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</si>
  <si>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</si>
  <si>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</si>
  <si>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</si>
  <si>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</si>
  <si>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</si>
  <si>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</si>
  <si>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</si>
  <si>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</si>
  <si>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</si>
  <si>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</si>
  <si>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</si>
  <si>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</si>
  <si>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</si>
  <si>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</si>
  <si>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</si>
  <si>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</si>
  <si>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</si>
  <si>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</si>
  <si>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</si>
  <si>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</si>
  <si>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</si>
  <si>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</si>
  <si>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</si>
  <si>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</si>
  <si>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</si>
  <si>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</si>
  <si>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</si>
  <si>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</si>
  <si>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</si>
  <si>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</si>
  <si>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</si>
  <si>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</si>
  <si>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</si>
  <si>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</si>
  <si>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</si>
  <si>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</si>
  <si>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</si>
  <si>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</si>
  <si>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</si>
  <si>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</si>
  <si>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</si>
  <si>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</si>
  <si>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</si>
  <si>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</si>
  <si>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</si>
  <si>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</si>
  <si>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</si>
  <si>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</si>
  <si>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</si>
  <si>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</si>
  <si>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</si>
  <si>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</si>
  <si>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</si>
  <si>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</si>
  <si>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</si>
  <si>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</si>
  <si>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</si>
  <si>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</si>
  <si>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</si>
  <si>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</si>
  <si>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</si>
  <si>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</si>
  <si>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</si>
  <si>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</si>
  <si>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</si>
  <si>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</si>
  <si>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</si>
  <si>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</si>
  <si>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</si>
  <si>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</si>
  <si>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</si>
  <si>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</si>
  <si>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</si>
  <si>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</si>
  <si>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</si>
  <si>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</si>
  <si>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</si>
  <si>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</si>
  <si>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</si>
  <si>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</si>
  <si>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</si>
  <si>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</si>
  <si>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</si>
  <si>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</si>
  <si>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</si>
  <si>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</si>
  <si>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</si>
  <si>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</si>
  <si>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</si>
  <si>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</si>
  <si>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</si>
  <si>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</si>
  <si>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</si>
  <si>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</si>
  <si>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</si>
  <si>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</si>
  <si>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</si>
  <si>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</si>
  <si>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</si>
  <si>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</si>
  <si>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</si>
  <si>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</si>
  <si>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</si>
  <si>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</si>
  <si>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</si>
  <si>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</si>
  <si>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</si>
  <si>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</si>
  <si>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</si>
  <si>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</si>
  <si>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</si>
  <si>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</si>
  <si>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</si>
  <si>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</si>
  <si>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</si>
  <si>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</si>
  <si>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</si>
  <si>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</si>
  <si>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</si>
  <si>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</si>
  <si>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</si>
  <si>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</si>
  <si>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</si>
  <si>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</si>
  <si>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</si>
  <si>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</si>
  <si>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</si>
  <si>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</si>
  <si>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</si>
  <si>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</si>
  <si>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</si>
  <si>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</si>
  <si>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</si>
  <si>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</si>
  <si>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</si>
  <si>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</si>
  <si>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</si>
  <si>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</si>
  <si>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</si>
  <si>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</si>
  <si>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</si>
  <si>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</si>
  <si>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</si>
  <si>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</si>
  <si>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</si>
  <si>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</si>
  <si>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</si>
  <si>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</si>
  <si>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</si>
  <si>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</si>
  <si>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</si>
  <si>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</si>
  <si>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</si>
  <si>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</si>
  <si>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</si>
  <si>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</si>
  <si>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</si>
  <si>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</si>
  <si>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</si>
  <si>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</si>
  <si>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</si>
  <si>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</si>
  <si>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</si>
  <si>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</si>
  <si>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</si>
  <si>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</si>
  <si>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</si>
  <si>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</si>
  <si>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</si>
  <si>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</si>
  <si>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</si>
  <si>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</si>
  <si>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</si>
  <si>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</si>
  <si>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</si>
  <si>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</si>
  <si>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</si>
  <si>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</si>
  <si>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</si>
  <si>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</si>
  <si>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</si>
  <si>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</si>
  <si>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</si>
  <si>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</si>
  <si>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</si>
  <si>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</si>
  <si>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</si>
  <si>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</si>
  <si>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</si>
  <si>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</si>
  <si>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</si>
  <si>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</si>
  <si>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</si>
  <si>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</si>
  <si>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</si>
  <si>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</si>
  <si>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</si>
  <si>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</si>
  <si>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</si>
  <si>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</si>
  <si>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</si>
  <si>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</si>
  <si>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</si>
  <si>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</si>
  <si>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</si>
  <si>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</si>
  <si>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</si>
  <si>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</si>
  <si>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</si>
  <si>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</si>
  <si>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</si>
  <si>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</si>
  <si>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</si>
  <si>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</si>
  <si>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</si>
  <si>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</si>
  <si>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</si>
  <si>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</si>
  <si>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</si>
  <si>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</si>
  <si>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</si>
  <si>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</si>
  <si>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</si>
  <si>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</si>
  <si>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</si>
  <si>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</si>
  <si>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</si>
  <si>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</si>
  <si>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</si>
  <si>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</si>
  <si>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</si>
  <si>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</si>
  <si>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</si>
  <si>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</si>
  <si>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</si>
  <si>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</si>
  <si>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</si>
  <si>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</si>
  <si>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</si>
  <si>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</si>
  <si>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</si>
  <si>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</si>
  <si>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</si>
  <si>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</si>
  <si>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</si>
  <si>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</si>
  <si>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</si>
  <si>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</si>
  <si>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</si>
  <si>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</si>
  <si>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</si>
  <si>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</si>
  <si>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</si>
  <si>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</si>
  <si>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</si>
  <si>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</si>
  <si>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</si>
  <si>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</si>
  <si>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</si>
  <si>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</si>
  <si>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</si>
  <si>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</si>
  <si>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</si>
  <si>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</si>
  <si>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</si>
  <si>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</si>
  <si>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</si>
  <si>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</si>
  <si>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</si>
  <si>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</si>
  <si>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</si>
  <si>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</si>
  <si>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</si>
  <si>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</si>
  <si>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</si>
  <si>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</si>
  <si>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</si>
  <si>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</si>
  <si>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</si>
  <si>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</si>
  <si>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</si>
  <si>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</si>
  <si>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</si>
  <si>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</si>
  <si>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</si>
  <si>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</si>
  <si>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</si>
  <si>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</si>
  <si>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</si>
  <si>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</si>
  <si>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</si>
  <si>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</si>
  <si>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</si>
  <si>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</si>
  <si>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</si>
  <si>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</si>
  <si>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</si>
  <si>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</si>
  <si>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</si>
  <si>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</si>
  <si>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</si>
  <si>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</si>
  <si>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</si>
  <si>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</si>
  <si>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</si>
  <si>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</si>
  <si>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</si>
  <si>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</si>
  <si>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</si>
  <si>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</si>
  <si>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</si>
  <si>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</si>
  <si>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</si>
  <si>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</si>
  <si>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</si>
  <si>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</si>
  <si>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</si>
  <si>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</si>
  <si>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</si>
  <si>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</si>
  <si>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</si>
  <si>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</si>
  <si>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</si>
  <si>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</si>
  <si>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</si>
  <si>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</si>
  <si>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</si>
  <si>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</si>
  <si>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</si>
  <si>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</si>
  <si>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</si>
  <si>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</si>
  <si>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</si>
  <si>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</si>
  <si>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</si>
  <si>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</si>
  <si>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</si>
  <si>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</si>
  <si>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</si>
  <si>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</si>
  <si>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</si>
  <si>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</si>
  <si>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</si>
  <si>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</si>
  <si>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</si>
  <si>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</si>
  <si>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</si>
  <si>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</si>
  <si>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</si>
  <si>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</si>
  <si>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</si>
  <si>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</si>
  <si>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</si>
  <si>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</si>
  <si>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</si>
  <si>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</si>
  <si>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</si>
  <si>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</si>
  <si>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</si>
  <si>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</si>
  <si>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</si>
  <si>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</si>
  <si>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</si>
  <si>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</si>
  <si>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</si>
  <si>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</si>
  <si>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</si>
  <si>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</si>
  <si>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</si>
  <si>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</si>
  <si>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</si>
  <si>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</si>
  <si>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</si>
  <si>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</si>
  <si>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</si>
  <si>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</si>
  <si>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</si>
  <si>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</si>
  <si>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</si>
  <si>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</si>
  <si>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</si>
  <si>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</si>
  <si>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</si>
  <si>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</si>
  <si>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</si>
  <si>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</si>
  <si>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</si>
  <si>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</si>
  <si>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</si>
  <si>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</si>
  <si>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</si>
  <si>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</si>
  <si>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</si>
  <si>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</si>
  <si>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</si>
  <si>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</si>
  <si>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</si>
  <si>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</si>
  <si>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</si>
  <si>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</si>
  <si>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</si>
  <si>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</si>
  <si>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</si>
  <si>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</si>
  <si>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</si>
  <si>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</si>
  <si>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</si>
  <si>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</si>
  <si>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</si>
  <si>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</si>
  <si>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</si>
  <si>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</si>
  <si>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</si>
  <si>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</si>
  <si>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</si>
  <si>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</si>
  <si>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</si>
  <si>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</si>
  <si>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</si>
  <si>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</si>
  <si>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</si>
  <si>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</si>
  <si>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</si>
  <si>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</si>
  <si>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</si>
  <si>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</si>
  <si>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</si>
  <si>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</si>
  <si>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</si>
  <si>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</si>
  <si>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</si>
  <si>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</si>
  <si>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</si>
  <si>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</si>
  <si>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</si>
  <si>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</si>
  <si>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</si>
  <si>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</si>
  <si>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</si>
  <si>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</si>
  <si>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</si>
  <si>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</si>
  <si>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</si>
  <si>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</si>
  <si>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</si>
  <si>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</si>
  <si>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</si>
  <si>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</si>
  <si>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</si>
  <si>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</si>
  <si>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</si>
  <si>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</si>
  <si>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</si>
  <si>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</si>
  <si>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</si>
  <si>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</si>
  <si>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</si>
  <si>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</si>
  <si>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</si>
  <si>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</si>
  <si>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</si>
  <si>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</si>
  <si>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</si>
  <si>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</si>
  <si>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</si>
  <si>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</si>
  <si>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</si>
  <si>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</si>
  <si>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</si>
  <si>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</si>
  <si>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</si>
  <si>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</si>
  <si>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</si>
  <si>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</si>
  <si>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</si>
  <si>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</si>
  <si>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</si>
  <si>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</si>
  <si>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</si>
  <si>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</si>
  <si>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</si>
  <si>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</si>
  <si>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</si>
  <si>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</si>
  <si>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</si>
  <si>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</si>
  <si>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</si>
  <si>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</si>
  <si>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</si>
  <si>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</si>
  <si>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</si>
  <si>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</si>
  <si>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</si>
  <si>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</si>
  <si>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</si>
  <si>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</si>
  <si>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</si>
  <si>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</si>
  <si>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</si>
  <si>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</si>
  <si>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</si>
  <si>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</si>
  <si>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</si>
  <si>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</si>
  <si>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</si>
  <si>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</si>
  <si>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</si>
  <si>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</si>
  <si>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</si>
  <si>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</si>
  <si>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</si>
  <si>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</si>
  <si>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</si>
  <si>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</si>
  <si>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</si>
  <si>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</si>
  <si>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</si>
  <si>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</si>
  <si>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</si>
  <si>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</si>
  <si>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</si>
  <si>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</si>
  <si>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</si>
  <si>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</si>
  <si>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</si>
  <si>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</si>
  <si>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</si>
  <si>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</si>
  <si>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</si>
  <si>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</si>
  <si>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</si>
  <si>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</si>
  <si>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</si>
  <si>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</si>
  <si>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</si>
  <si>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</si>
  <si>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</si>
  <si>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</si>
  <si>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</si>
  <si>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</si>
  <si>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</si>
  <si>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</si>
  <si>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</si>
  <si>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</si>
  <si>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</si>
  <si>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</si>
  <si>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</si>
  <si>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</si>
  <si>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</si>
  <si>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</si>
  <si>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</si>
  <si>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</si>
  <si>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</si>
  <si>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</si>
  <si>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</si>
  <si>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</si>
  <si>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</si>
  <si>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</si>
  <si>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</si>
  <si>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</si>
  <si>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</si>
  <si>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</si>
  <si>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</si>
  <si>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</si>
  <si>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</si>
  <si>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</si>
  <si>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</si>
  <si>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</si>
  <si>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</si>
  <si>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</si>
  <si>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</si>
  <si>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</si>
  <si>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</si>
  <si>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</si>
  <si>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</si>
  <si>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</si>
  <si>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</si>
  <si>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</si>
  <si>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</si>
  <si>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</si>
  <si>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</si>
  <si>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</si>
  <si>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</si>
  <si>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</si>
  <si>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</si>
  <si>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</si>
  <si>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</si>
  <si>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</si>
  <si>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</si>
  <si>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</si>
  <si>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</si>
  <si>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</si>
  <si>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</si>
  <si>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</si>
  <si>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</si>
  <si>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</si>
  <si>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</si>
  <si>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</si>
  <si>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</si>
  <si>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</si>
  <si>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</si>
  <si>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</si>
  <si>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</si>
  <si>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</si>
  <si>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</si>
  <si>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</si>
  <si>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</si>
  <si>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</si>
  <si>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</si>
  <si>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</si>
  <si>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</si>
  <si>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</si>
  <si>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</si>
  <si>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</si>
  <si>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</si>
  <si>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</si>
  <si>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</si>
  <si>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</si>
  <si>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</si>
  <si>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</si>
  <si>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</si>
  <si>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</si>
  <si>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</si>
  <si>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</si>
  <si>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</si>
  <si>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</si>
  <si>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</si>
  <si>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</si>
  <si>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</si>
  <si>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</si>
  <si>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</si>
  <si>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</si>
  <si>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</si>
  <si>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</si>
  <si>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</si>
  <si>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</si>
  <si>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</si>
  <si>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</si>
  <si>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</si>
  <si>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</si>
  <si>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</si>
  <si>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</si>
  <si>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</si>
  <si>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</si>
  <si>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</si>
  <si>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</si>
  <si>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</si>
  <si>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</si>
  <si>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</si>
  <si>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</si>
  <si>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</si>
  <si>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</si>
  <si>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</si>
  <si>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</si>
  <si>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</si>
  <si>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</si>
  <si>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</si>
  <si>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</si>
  <si>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</si>
  <si>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</si>
  <si>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</si>
  <si>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</si>
  <si>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</si>
  <si>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</si>
  <si>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</si>
  <si>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</si>
  <si>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</si>
  <si>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</si>
  <si>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</si>
  <si>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</si>
  <si>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</si>
  <si>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</si>
  <si>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</si>
  <si>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</si>
  <si>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</si>
  <si>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</si>
  <si>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</si>
  <si>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</si>
  <si>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</si>
  <si>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</si>
  <si>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</si>
  <si>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</si>
  <si>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</si>
  <si>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</si>
  <si>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</si>
  <si>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</si>
  <si>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</si>
  <si>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</si>
  <si>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</si>
  <si>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</si>
  <si>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</si>
  <si>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</si>
  <si>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</si>
  <si>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</si>
  <si>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</si>
  <si>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</si>
  <si>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</si>
  <si>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</si>
  <si>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</si>
  <si>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</si>
  <si>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</si>
  <si>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</si>
  <si>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</si>
  <si>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</si>
  <si>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</si>
  <si>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</si>
  <si>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</si>
  <si>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</si>
  <si>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</si>
  <si>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</si>
  <si>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</si>
  <si>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</si>
  <si>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</si>
  <si>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</si>
  <si>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</si>
  <si>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</si>
  <si>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</si>
  <si>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</si>
  <si>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</si>
  <si>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</si>
  <si>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</si>
  <si>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</si>
  <si>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</si>
  <si>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</si>
  <si>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</si>
  <si>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</si>
  <si>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</si>
  <si>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</si>
  <si>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</si>
  <si>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</si>
  <si>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</si>
  <si>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</si>
  <si>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</si>
  <si>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</si>
  <si>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</si>
  <si>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</si>
  <si>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</si>
  <si>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</si>
  <si>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</si>
  <si>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</si>
  <si>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</si>
  <si>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</si>
  <si>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</si>
  <si>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</si>
  <si>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</si>
  <si>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</si>
  <si>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</si>
  <si>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</si>
  <si>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</si>
  <si>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</si>
  <si>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</si>
  <si>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</si>
  <si>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</si>
  <si>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</si>
  <si>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</si>
  <si>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</si>
  <si>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</si>
  <si>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</si>
  <si>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</si>
  <si>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</si>
  <si>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</si>
  <si>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</si>
  <si>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</si>
  <si>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</si>
  <si>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</si>
  <si>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</si>
  <si>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</si>
  <si>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</si>
  <si>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</si>
  <si>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</si>
  <si>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</si>
  <si>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</si>
  <si>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</si>
  <si>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</si>
  <si>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</si>
  <si>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</si>
  <si>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</si>
  <si>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</si>
  <si>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</si>
  <si>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</si>
  <si>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</si>
  <si>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</si>
  <si>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</si>
  <si>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</si>
  <si>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</si>
  <si>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</si>
  <si>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</si>
  <si>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</si>
  <si>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</si>
  <si>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</si>
  <si>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</si>
  <si>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</si>
  <si>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</si>
  <si>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</si>
  <si>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</si>
  <si>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</si>
  <si>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</si>
  <si>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</si>
  <si>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</si>
  <si>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</si>
  <si>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</si>
  <si>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</si>
  <si>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</si>
  <si>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</si>
  <si>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</si>
  <si>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</si>
  <si>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</si>
  <si>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</si>
  <si>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</si>
  <si>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</si>
  <si>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</si>
  <si>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</si>
  <si>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</si>
  <si>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</si>
  <si>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</si>
  <si>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</si>
  <si>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</si>
  <si>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</si>
  <si>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</si>
  <si>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</si>
  <si>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</si>
  <si>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</si>
  <si>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</si>
  <si>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</si>
  <si>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</si>
  <si>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</si>
  <si>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</si>
  <si>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</si>
  <si>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</si>
  <si>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</si>
  <si>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</si>
  <si>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</si>
  <si>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</si>
  <si>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</si>
  <si>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</si>
  <si>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</si>
  <si>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</si>
  <si>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</si>
  <si>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</si>
  <si>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</si>
  <si>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</si>
  <si>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</si>
  <si>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</si>
  <si>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</si>
  <si>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</si>
  <si>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</si>
  <si>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</si>
  <si>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</si>
  <si>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</si>
  <si>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</si>
  <si>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</si>
  <si>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</si>
  <si>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</si>
  <si>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</si>
  <si>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</si>
  <si>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</si>
  <si>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</si>
  <si>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</si>
  <si>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</si>
  <si>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</si>
  <si>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</si>
  <si>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</si>
  <si>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</si>
  <si>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</si>
  <si>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</si>
  <si>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</si>
  <si>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</si>
  <si>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</si>
  <si>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</si>
  <si>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</si>
  <si>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</si>
  <si>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</si>
  <si>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</si>
  <si>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</si>
  <si>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</si>
  <si>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</si>
  <si>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</si>
  <si>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</si>
  <si>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</si>
  <si>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</si>
  <si>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</si>
  <si>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</si>
  <si>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</si>
  <si>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</si>
  <si>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</si>
  <si>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</si>
  <si>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</si>
  <si>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</si>
  <si>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</si>
  <si>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</si>
  <si>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</si>
  <si>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</si>
  <si>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</si>
  <si>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</si>
  <si>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</si>
  <si>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</si>
  <si>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</si>
  <si>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</si>
  <si>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</si>
  <si>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</si>
  <si>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</si>
  <si>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</si>
  <si>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</si>
  <si>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</si>
  <si>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</si>
  <si>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</si>
  <si>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</si>
  <si>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</si>
  <si>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</si>
  <si>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</si>
  <si>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</si>
  <si>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</si>
  <si>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</si>
  <si>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</si>
  <si>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</si>
  <si>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</si>
  <si>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</si>
  <si>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</si>
  <si>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</si>
  <si>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</si>
  <si>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</si>
  <si>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</si>
  <si>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</si>
  <si>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</si>
  <si>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</si>
  <si>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</si>
  <si>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</si>
  <si>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</si>
  <si>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</si>
  <si>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</si>
  <si>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</si>
  <si>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</si>
  <si>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</si>
  <si>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</si>
  <si>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</si>
  <si>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</si>
  <si>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</si>
  <si>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</si>
  <si>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</si>
  <si>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</si>
  <si>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</si>
  <si>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</si>
  <si>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</si>
  <si>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</si>
  <si>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</si>
  <si>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</si>
  <si>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</si>
  <si>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</si>
  <si>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</si>
  <si>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</si>
  <si>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</si>
  <si>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</si>
  <si>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</si>
  <si>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</si>
  <si>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</si>
  <si>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</si>
  <si>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</si>
  <si>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</si>
  <si>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</si>
  <si>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</si>
  <si>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</si>
  <si>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</si>
  <si>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</si>
  <si>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</si>
  <si>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</si>
  <si>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</si>
  <si>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</si>
  <si>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</si>
  <si>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</si>
  <si>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</si>
  <si>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</si>
  <si>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</si>
  <si>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</si>
  <si>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</si>
  <si>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</si>
  <si>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</si>
  <si>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</si>
  <si>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</si>
  <si>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</si>
  <si>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</si>
  <si>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</si>
  <si>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</si>
  <si>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</si>
  <si>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</si>
  <si>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</si>
  <si>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</si>
  <si>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</si>
  <si>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</si>
  <si>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</si>
  <si>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</si>
  <si>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</si>
  <si>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</si>
  <si>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</si>
  <si>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</si>
  <si>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</si>
  <si>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</si>
  <si>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</si>
  <si>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</si>
  <si>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</si>
  <si>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</si>
  <si>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</si>
  <si>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</si>
  <si>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</si>
  <si>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</si>
  <si>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</si>
  <si>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</si>
  <si>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</si>
  <si>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</si>
  <si>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</si>
  <si>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</si>
  <si>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</si>
  <si>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</si>
  <si>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</si>
  <si>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</si>
  <si>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</si>
  <si>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</si>
  <si>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</si>
  <si>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</si>
  <si>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</si>
  <si>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</si>
  <si>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</si>
  <si>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</si>
  <si>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</si>
  <si>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</si>
  <si>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</si>
  <si>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</si>
  <si>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</si>
  <si>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</si>
  <si>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</si>
  <si>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</si>
  <si>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</si>
  <si>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</si>
  <si>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</si>
  <si>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</si>
  <si>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</si>
  <si>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</si>
  <si>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</si>
  <si>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</si>
  <si>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</si>
  <si>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</si>
  <si>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</si>
  <si>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</si>
  <si>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</si>
  <si>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</si>
  <si>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</si>
  <si>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</si>
  <si>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</si>
  <si>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</si>
  <si>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</si>
  <si>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</si>
  <si>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</si>
  <si>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</si>
  <si>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</si>
  <si>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</si>
  <si>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</si>
  <si>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</si>
  <si>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</si>
  <si>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</si>
  <si>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</si>
  <si>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</si>
  <si>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</si>
  <si>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</si>
  <si>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</si>
  <si>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</si>
  <si>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</si>
  <si>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</si>
  <si>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</si>
  <si>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</si>
  <si>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</si>
  <si>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</si>
  <si>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</si>
  <si>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</si>
  <si>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</si>
  <si>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</si>
  <si>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</si>
  <si>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</si>
  <si>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</si>
  <si>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</si>
  <si>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</si>
  <si>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</si>
  <si>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</si>
  <si>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</si>
  <si>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</si>
  <si>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</si>
  <si>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</si>
  <si>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</si>
  <si>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</si>
  <si>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</si>
  <si>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</si>
  <si>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</si>
  <si>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</si>
  <si>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</si>
  <si>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</si>
  <si>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</si>
  <si>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</si>
  <si>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</si>
  <si>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</si>
  <si>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</si>
  <si>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</si>
  <si>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</si>
  <si>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</si>
  <si>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</si>
  <si>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</si>
  <si>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</si>
  <si>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</si>
  <si>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</si>
  <si>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</si>
  <si>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</si>
  <si>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</si>
  <si>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</si>
  <si>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</si>
  <si>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</si>
  <si>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</si>
  <si>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</si>
  <si>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</si>
  <si>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</si>
  <si>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</si>
  <si>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</si>
  <si>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</si>
  <si>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</si>
  <si>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</si>
  <si>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</si>
  <si>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</si>
  <si>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</si>
  <si>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</si>
  <si>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</si>
  <si>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</si>
  <si>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</si>
  <si>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</si>
  <si>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</si>
  <si>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</si>
  <si>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</si>
  <si>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</si>
  <si>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</si>
  <si>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</si>
  <si>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</si>
  <si>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</si>
  <si>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</si>
  <si>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</si>
  <si>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</si>
  <si>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</si>
  <si>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</si>
  <si>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</si>
  <si>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</si>
  <si>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</si>
  <si>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</si>
  <si>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</si>
  <si>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</si>
  <si>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</si>
  <si>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</si>
  <si>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</si>
  <si>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</si>
  <si>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</si>
  <si>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</si>
  <si>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</si>
  <si>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</si>
  <si>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</si>
  <si>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</si>
  <si>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</si>
  <si>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</si>
  <si>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</si>
  <si>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</si>
  <si>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</si>
  <si>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</si>
  <si>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</si>
  <si>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</si>
  <si>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</si>
  <si>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</si>
  <si>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</si>
  <si>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</si>
  <si>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</si>
  <si>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</si>
  <si>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</si>
  <si>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</si>
  <si>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</si>
  <si>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</si>
  <si>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</si>
  <si>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</si>
  <si>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</si>
  <si>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</si>
  <si>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</si>
  <si>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</si>
  <si>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</si>
  <si>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</si>
  <si>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</si>
  <si>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</si>
  <si>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</si>
  <si>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</si>
  <si>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</si>
  <si>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</si>
  <si>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</si>
  <si>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</si>
  <si>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</si>
  <si>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</si>
  <si>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</si>
  <si>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</si>
  <si>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</si>
  <si>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</si>
  <si>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</si>
  <si>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</si>
  <si>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</si>
  <si>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</si>
  <si>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</si>
  <si>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</si>
  <si>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</si>
  <si>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</si>
  <si>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</si>
  <si>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</si>
  <si>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</si>
  <si>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</si>
  <si>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</si>
  <si>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</si>
  <si>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</si>
  <si>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</si>
  <si>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</si>
  <si>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</si>
  <si>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</si>
  <si>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</si>
  <si>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</si>
  <si>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</si>
  <si>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</si>
  <si>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</si>
  <si>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</si>
  <si>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</si>
  <si>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</si>
  <si>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</si>
  <si>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</si>
  <si>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</si>
  <si>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</si>
  <si>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</si>
  <si>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</si>
  <si>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</si>
  <si>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</si>
  <si>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</si>
  <si>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</si>
  <si>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</si>
  <si>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</si>
  <si>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</si>
  <si>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</si>
  <si>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</si>
  <si>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</si>
  <si>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</si>
  <si>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</si>
  <si>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</si>
  <si>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</si>
  <si>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</si>
  <si>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</si>
  <si>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</si>
  <si>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</si>
  <si>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</si>
  <si>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</si>
  <si>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</si>
  <si>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</si>
  <si>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</si>
  <si>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</si>
  <si>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</si>
  <si>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</si>
  <si>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</si>
  <si>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</si>
  <si>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</si>
  <si>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</si>
  <si>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</si>
  <si>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</si>
  <si>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</si>
  <si>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</si>
  <si>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</si>
  <si>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</si>
  <si>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</si>
  <si>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</si>
  <si>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</si>
  <si>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</si>
  <si>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</si>
  <si>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</si>
  <si>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</si>
  <si>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</si>
  <si>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</si>
  <si>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</si>
  <si>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</si>
  <si>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</si>
  <si>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</si>
  <si>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</si>
  <si>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</si>
  <si>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</si>
  <si>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</si>
  <si>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</si>
  <si>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</si>
  <si>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</si>
  <si>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</si>
  <si>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</si>
  <si>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</si>
  <si>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</si>
  <si>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</si>
  <si>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</si>
  <si>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</si>
  <si>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</si>
  <si>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</si>
  <si>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</si>
  <si>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</si>
  <si>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</si>
  <si>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</si>
  <si>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</si>
  <si>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</si>
  <si>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</si>
  <si>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</si>
  <si>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</si>
  <si>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</si>
  <si>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</si>
  <si>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</si>
  <si>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</si>
  <si>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</si>
  <si>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</si>
  <si>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</si>
  <si>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</si>
  <si>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</si>
  <si>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</si>
  <si>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</si>
  <si>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</si>
  <si>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</si>
  <si>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</si>
  <si>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</si>
  <si>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</si>
  <si>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</si>
  <si>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</si>
  <si>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</si>
  <si>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</si>
  <si>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</si>
  <si>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</si>
  <si>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</si>
  <si>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</si>
  <si>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</si>
  <si>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</si>
  <si>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</si>
  <si>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</si>
  <si>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</si>
  <si>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</si>
  <si>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</si>
  <si>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</si>
  <si>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</si>
  <si>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</si>
  <si>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</si>
  <si>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</si>
  <si>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</si>
  <si>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</si>
  <si>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</si>
  <si>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</si>
  <si>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</si>
  <si>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</si>
  <si>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</si>
  <si>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</si>
  <si>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</si>
  <si>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</si>
  <si>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</si>
  <si>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</si>
  <si>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</si>
  <si>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</si>
  <si>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</si>
  <si>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</si>
  <si>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</si>
  <si>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</si>
  <si>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</si>
  <si>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</si>
  <si>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</si>
  <si>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</si>
  <si>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</si>
  <si>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</si>
  <si>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</si>
  <si>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</si>
  <si>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</si>
  <si>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</si>
  <si>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</si>
  <si>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</si>
  <si>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</si>
  <si>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</si>
  <si>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</si>
  <si>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</si>
  <si>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</si>
  <si>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</si>
  <si>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</si>
  <si>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</si>
  <si>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</si>
  <si>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</si>
  <si>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</si>
  <si>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</si>
  <si>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</si>
  <si>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</si>
  <si>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</si>
  <si>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</si>
  <si>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</si>
  <si>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</si>
  <si>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</si>
  <si>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</si>
  <si>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</si>
  <si>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</si>
  <si>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</si>
  <si>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</si>
  <si>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</si>
  <si>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</si>
  <si>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</si>
  <si>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</si>
  <si>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</si>
  <si>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</si>
  <si>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</si>
  <si>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</si>
  <si>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</si>
  <si>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</si>
  <si>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</si>
  <si>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</si>
  <si>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</si>
  <si>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</si>
  <si>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</si>
  <si>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</si>
  <si>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</si>
  <si>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</si>
  <si>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</si>
  <si>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</si>
  <si>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</si>
  <si>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</si>
  <si>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</si>
  <si>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</si>
  <si>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</si>
  <si>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</si>
  <si>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</si>
  <si>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</si>
  <si>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</si>
  <si>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</si>
  <si>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</si>
  <si>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</si>
  <si>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</si>
  <si>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</si>
  <si>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</si>
  <si>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</si>
  <si>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</si>
  <si>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</si>
  <si>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</si>
  <si>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</si>
  <si>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</si>
  <si>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</si>
  <si>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</si>
  <si>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</si>
  <si>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</si>
  <si>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</si>
  <si>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</si>
  <si>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</si>
  <si>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</si>
  <si>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</si>
  <si>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</si>
  <si>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</si>
  <si>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</si>
  <si>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</si>
  <si>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</si>
  <si>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</si>
  <si>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</si>
  <si>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</si>
  <si>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</si>
  <si>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</si>
  <si>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</si>
  <si>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</si>
  <si>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</si>
  <si>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</si>
  <si>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</si>
  <si>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</si>
  <si>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</si>
  <si>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</si>
  <si>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</si>
  <si>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</si>
  <si>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</si>
  <si>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</si>
  <si>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</si>
  <si>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</si>
  <si>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</si>
  <si>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</si>
  <si>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</si>
  <si>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</si>
  <si>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</si>
  <si>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</si>
  <si>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</si>
  <si>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</si>
  <si>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</si>
  <si>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</si>
  <si>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</si>
  <si>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</si>
  <si>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</si>
  <si>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</si>
  <si>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</si>
  <si>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</si>
  <si>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</si>
  <si>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</si>
  <si>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</si>
  <si>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</si>
  <si>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</si>
  <si>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</si>
  <si>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</si>
  <si>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</si>
  <si>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</si>
  <si>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</si>
  <si>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</si>
  <si>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</si>
  <si>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</si>
  <si>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</si>
  <si>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</si>
  <si>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</si>
  <si>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</si>
  <si>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</si>
  <si>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</si>
  <si>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</si>
  <si>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</si>
  <si>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</si>
  <si>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</si>
  <si>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</si>
  <si>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</si>
  <si>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</si>
  <si>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</si>
  <si>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</si>
  <si>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</si>
  <si>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</si>
  <si>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</si>
  <si>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</si>
  <si>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</si>
  <si>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</si>
  <si>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</si>
  <si>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</si>
  <si>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</si>
  <si>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</si>
  <si>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</si>
  <si>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</si>
  <si>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</si>
  <si>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</si>
  <si>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</si>
  <si>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</si>
  <si>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</si>
  <si>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</si>
  <si>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</si>
  <si>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</si>
  <si>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</si>
  <si>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</si>
  <si>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</si>
  <si>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</si>
  <si>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</si>
  <si>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</si>
  <si>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</si>
  <si>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</si>
  <si>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</si>
  <si>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</si>
  <si>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</si>
  <si>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</si>
  <si>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</si>
  <si>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</si>
  <si>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</si>
  <si>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</si>
  <si>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</si>
  <si>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</si>
  <si>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</si>
  <si>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</si>
  <si>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</si>
  <si>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</si>
  <si>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</si>
  <si>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</si>
  <si>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</si>
  <si>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</si>
  <si>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</si>
  <si>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</si>
  <si>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</si>
  <si>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</si>
  <si>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</si>
  <si>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</si>
  <si>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</si>
  <si>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</si>
  <si>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</si>
  <si>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</si>
  <si>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</si>
  <si>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</si>
  <si>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</si>
  <si>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</si>
  <si>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</si>
  <si>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</si>
  <si>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</si>
  <si>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</si>
  <si>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</si>
  <si>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</si>
  <si>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</si>
  <si>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</si>
  <si>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</si>
  <si>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</si>
  <si>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</si>
  <si>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</si>
  <si>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</si>
  <si>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</si>
  <si>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</si>
  <si>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</si>
  <si>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</si>
  <si>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</si>
  <si>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</si>
  <si>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</si>
  <si>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</si>
  <si>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</si>
  <si>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</si>
  <si>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</si>
  <si>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</si>
  <si>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</si>
  <si>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</si>
  <si>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</si>
  <si>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</si>
  <si>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</si>
  <si>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</si>
  <si>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</si>
  <si>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</si>
  <si>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</si>
  <si>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</si>
  <si>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</si>
  <si>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</si>
  <si>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</si>
  <si>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</si>
  <si>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</si>
  <si>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</si>
  <si>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</si>
  <si>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</si>
  <si>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</si>
  <si>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</si>
  <si>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</si>
  <si>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</si>
  <si>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</si>
  <si>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</si>
  <si>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</si>
  <si>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</si>
  <si>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</si>
  <si>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</si>
  <si>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</si>
  <si>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</si>
  <si>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</si>
  <si>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</si>
  <si>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</si>
  <si>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</si>
  <si>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</si>
  <si>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</si>
  <si>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</si>
  <si>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</si>
  <si>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</si>
  <si>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</si>
  <si>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</si>
  <si>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</si>
  <si>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</si>
  <si>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</si>
  <si>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</si>
  <si>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</si>
  <si>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</si>
  <si>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</si>
  <si>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</si>
  <si>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</si>
  <si>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</si>
  <si>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</si>
  <si>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</si>
  <si>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</si>
  <si>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</si>
  <si>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</si>
  <si>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</si>
  <si>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</si>
  <si>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</si>
  <si>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</si>
  <si>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</si>
  <si>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</si>
  <si>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</si>
  <si>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</si>
  <si>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</si>
  <si>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</si>
  <si>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</si>
  <si>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</si>
  <si>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</si>
  <si>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</si>
  <si>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</si>
  <si>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</si>
  <si>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</si>
  <si>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</si>
  <si>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</si>
  <si>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</si>
  <si>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</si>
  <si>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</si>
  <si>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</si>
  <si>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</si>
  <si>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</si>
  <si>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</si>
  <si>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</si>
  <si>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</si>
  <si>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</si>
  <si>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</si>
  <si>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</si>
  <si>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</si>
  <si>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</si>
  <si>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</si>
  <si>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</si>
  <si>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</si>
  <si>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</si>
  <si>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</si>
  <si>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</si>
  <si>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</si>
  <si>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</si>
  <si>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</si>
  <si>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</si>
  <si>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</si>
  <si>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</si>
  <si>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</si>
  <si>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</si>
  <si>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</si>
  <si>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</si>
  <si>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</si>
  <si>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</si>
  <si>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</si>
  <si>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</si>
  <si>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</si>
  <si>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</si>
  <si>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</si>
  <si>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</si>
  <si>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</si>
  <si>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</si>
  <si>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</si>
  <si>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</si>
  <si>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</si>
  <si>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</si>
  <si>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</si>
  <si>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</si>
  <si>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</si>
  <si>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</si>
  <si>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</si>
  <si>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</si>
  <si>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</si>
  <si>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</si>
  <si>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</si>
  <si>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</si>
  <si>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</si>
  <si>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</si>
  <si>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</si>
  <si>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</si>
  <si>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</si>
  <si>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</si>
  <si>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</si>
  <si>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</si>
  <si>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</si>
  <si>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</si>
  <si>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</si>
  <si>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</si>
  <si>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</si>
  <si>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</si>
  <si>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</si>
  <si>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</si>
  <si>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</si>
  <si>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</si>
  <si>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</si>
  <si>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</si>
  <si>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</si>
  <si>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</si>
  <si>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</si>
  <si>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</si>
  <si>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</si>
  <si>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</si>
  <si>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</si>
  <si>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</si>
  <si>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</si>
  <si>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</si>
  <si>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</si>
  <si>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</si>
  <si>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</si>
  <si>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</si>
  <si>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</si>
  <si>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</si>
  <si>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</si>
  <si>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</si>
  <si>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</si>
  <si>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</si>
  <si>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</si>
  <si>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</si>
  <si>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</si>
  <si>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</si>
  <si>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</si>
  <si>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</si>
  <si>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</si>
  <si>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</si>
  <si>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</si>
  <si>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</si>
  <si>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</si>
  <si>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</si>
  <si>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</si>
  <si>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</si>
  <si>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</si>
  <si>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</si>
  <si>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</si>
  <si>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</si>
  <si>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</si>
  <si>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</si>
  <si>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</si>
  <si>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</si>
  <si>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</si>
  <si>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</si>
  <si>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</si>
  <si>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</si>
  <si>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</si>
  <si>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</si>
  <si>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</si>
  <si>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</si>
  <si>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</si>
  <si>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</si>
  <si>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</si>
  <si>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</si>
  <si>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</si>
  <si>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</si>
  <si>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</si>
  <si>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</si>
  <si>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</si>
  <si>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</si>
  <si>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</si>
  <si>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</si>
  <si>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</si>
  <si>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</si>
  <si>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</si>
  <si>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</si>
  <si>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</si>
  <si>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</si>
  <si>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</si>
  <si>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</si>
  <si>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</si>
  <si>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</si>
  <si>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</si>
  <si>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</si>
  <si>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</si>
  <si>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</si>
  <si>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</si>
  <si>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</si>
  <si>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</si>
  <si>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</si>
  <si>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</si>
  <si>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</si>
  <si>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</si>
  <si>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</si>
  <si>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</si>
  <si>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</si>
  <si>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</si>
  <si>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</si>
  <si>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</si>
  <si>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</si>
  <si>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</si>
  <si>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</si>
  <si>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</si>
  <si>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</si>
  <si>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</si>
  <si>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</si>
  <si>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</si>
  <si>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</si>
  <si>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</si>
  <si>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</si>
  <si>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</si>
  <si>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</si>
  <si>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</si>
  <si>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</si>
  <si>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</si>
  <si>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</si>
  <si>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</si>
  <si>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</si>
  <si>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</si>
  <si>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</si>
  <si>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</si>
  <si>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</si>
  <si>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</si>
  <si>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</si>
  <si>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</si>
  <si>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</si>
  <si>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</si>
  <si>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</si>
  <si>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</si>
  <si>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</si>
  <si>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</si>
  <si>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</si>
  <si>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</si>
  <si>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</si>
  <si>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</si>
  <si>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</si>
  <si>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</si>
  <si>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</si>
  <si>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</si>
  <si>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</si>
  <si>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</si>
  <si>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</si>
  <si>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</si>
  <si>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</si>
  <si>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</si>
  <si>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</si>
  <si>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</si>
  <si>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</si>
  <si>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</si>
  <si>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</si>
  <si>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</si>
  <si>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</si>
  <si>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</si>
  <si>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</si>
  <si>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</si>
  <si>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</si>
  <si>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</si>
  <si>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</si>
  <si>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</si>
  <si>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</si>
  <si>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</si>
  <si>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</si>
  <si>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</si>
  <si>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</si>
  <si>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</si>
  <si>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</si>
  <si>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</si>
  <si>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</si>
  <si>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</si>
  <si>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</si>
  <si>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</si>
  <si>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</si>
  <si>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</si>
  <si>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</si>
  <si>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</si>
  <si>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</si>
  <si>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</si>
  <si>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</si>
  <si>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</si>
  <si>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</si>
  <si>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</si>
  <si>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</si>
  <si>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</si>
  <si>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</si>
  <si>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</si>
  <si>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</si>
  <si>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</si>
  <si>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</si>
  <si>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</si>
  <si>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</si>
  <si>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</si>
  <si>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</si>
  <si>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</si>
  <si>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</si>
  <si>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</si>
  <si>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</si>
  <si>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</si>
  <si>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</si>
  <si>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</si>
  <si>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</si>
  <si>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</si>
  <si>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</si>
  <si>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</si>
  <si>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</si>
  <si>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</si>
  <si>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</si>
  <si>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</si>
  <si>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</si>
  <si>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</si>
  <si>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</si>
  <si>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</si>
  <si>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</si>
  <si>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</si>
  <si>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</si>
  <si>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</si>
  <si>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</si>
  <si>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</si>
  <si>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</si>
  <si>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</si>
  <si>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</si>
  <si>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</si>
  <si>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</si>
  <si>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</si>
  <si>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</si>
  <si>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</si>
  <si>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</si>
  <si>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</si>
  <si>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</si>
  <si>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</si>
  <si>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</si>
  <si>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</si>
  <si>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</si>
  <si>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</si>
  <si>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</si>
  <si>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</si>
  <si>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</si>
  <si>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</si>
  <si>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</si>
  <si>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</si>
  <si>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</si>
  <si>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</si>
  <si>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</si>
  <si>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</si>
  <si>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</si>
  <si>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</si>
  <si>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</si>
  <si>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</si>
  <si>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</si>
  <si>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</si>
  <si>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</si>
  <si>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</si>
  <si>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</si>
  <si>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</si>
  <si>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</si>
  <si>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</si>
  <si>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</si>
  <si>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</si>
  <si>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</si>
  <si>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</si>
  <si>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</si>
  <si>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</si>
  <si>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</si>
  <si>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</si>
  <si>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</si>
  <si>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</si>
  <si>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</si>
  <si>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</si>
  <si>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</si>
  <si>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</si>
  <si>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</si>
  <si>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</si>
  <si>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</si>
  <si>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</si>
  <si>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</si>
  <si>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</si>
  <si>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</si>
  <si>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</si>
  <si>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</si>
  <si>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</si>
  <si>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</si>
  <si>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</si>
  <si>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</si>
  <si>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</si>
  <si>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</si>
  <si>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</si>
  <si>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</si>
  <si>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</si>
  <si>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</si>
  <si>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</si>
  <si>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</si>
  <si>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</si>
  <si>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</si>
  <si>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</si>
  <si>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</si>
  <si>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</si>
  <si>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</si>
  <si>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</si>
  <si>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</si>
  <si>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</si>
  <si>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</si>
  <si>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</si>
  <si>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</si>
  <si>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</si>
  <si>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</si>
  <si>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</si>
  <si>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</si>
  <si>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</si>
  <si>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</si>
  <si>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</si>
  <si>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</si>
  <si>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</si>
  <si>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</si>
  <si>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</si>
  <si>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</si>
  <si>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</si>
  <si>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</si>
  <si>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</si>
  <si>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</si>
  <si>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</si>
  <si>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</si>
  <si>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</si>
  <si>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</si>
  <si>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</si>
  <si>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</si>
  <si>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</si>
  <si>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</si>
  <si>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</si>
  <si>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</si>
  <si>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</si>
  <si>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</si>
  <si>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</si>
  <si>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</si>
  <si>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</si>
  <si>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</si>
  <si>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</si>
  <si>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</si>
  <si>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</si>
  <si>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</si>
  <si>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</si>
  <si>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</si>
  <si>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</si>
  <si>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</si>
  <si>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</si>
  <si>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</si>
  <si>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</si>
  <si>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</si>
  <si>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</si>
  <si>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</si>
  <si>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</si>
  <si>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</si>
  <si>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</si>
  <si>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</si>
  <si>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</si>
  <si>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</si>
  <si>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</si>
  <si>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</si>
  <si>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</si>
  <si>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</si>
  <si>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</si>
  <si>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</si>
  <si>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</si>
  <si>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</si>
  <si>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</si>
  <si>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</si>
  <si>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</si>
  <si>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</si>
  <si>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</si>
  <si>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</si>
  <si>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</si>
  <si>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</si>
  <si>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</si>
  <si>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</si>
  <si>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</si>
  <si>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</si>
  <si>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</si>
  <si>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</si>
  <si>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</si>
  <si>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</si>
  <si>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</si>
  <si>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</si>
  <si>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</si>
  <si>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</si>
  <si>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</si>
  <si>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</si>
  <si>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</si>
  <si>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</si>
  <si>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</si>
  <si>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</si>
  <si>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</si>
  <si>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</si>
  <si>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</si>
  <si>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</si>
  <si>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</si>
  <si>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</si>
  <si>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</si>
  <si>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</si>
  <si>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</si>
  <si>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</si>
  <si>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</si>
  <si>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</si>
  <si>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</si>
  <si>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</si>
  <si>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</si>
  <si>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</si>
  <si>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</si>
  <si>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</si>
  <si>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</si>
  <si>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</si>
  <si>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</si>
  <si>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</si>
  <si>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</si>
  <si>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</si>
  <si>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</si>
  <si>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</si>
  <si>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</si>
  <si>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</si>
  <si>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</si>
  <si>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</si>
  <si>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</si>
  <si>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</si>
  <si>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</si>
  <si>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</si>
  <si>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</si>
  <si>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</si>
  <si>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</si>
  <si>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</si>
  <si>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</si>
  <si>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</si>
  <si>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</si>
  <si>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</si>
  <si>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</si>
  <si>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</si>
  <si>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</si>
  <si>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</si>
  <si>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</si>
  <si>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</si>
  <si>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</si>
  <si>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</si>
  <si>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</si>
  <si>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</si>
  <si>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</si>
  <si>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</si>
  <si>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</si>
  <si>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</si>
  <si>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</si>
  <si>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</si>
  <si>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</si>
  <si>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</si>
  <si>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</si>
  <si>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</si>
  <si>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</si>
  <si>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</si>
  <si>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</si>
  <si>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</si>
  <si>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</si>
  <si>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</si>
  <si>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</si>
  <si>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</si>
  <si>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</si>
  <si>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</si>
  <si>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</si>
  <si>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</si>
  <si>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</si>
  <si>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</si>
  <si>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</si>
  <si>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</si>
  <si>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</si>
  <si>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</si>
  <si>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</si>
  <si>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</si>
  <si>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</si>
  <si>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</si>
  <si>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</si>
  <si>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</si>
  <si>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</si>
  <si>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</si>
  <si>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</si>
  <si>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</si>
  <si>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</si>
  <si>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</si>
  <si>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</si>
  <si>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</si>
  <si>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</si>
  <si>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</si>
  <si>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</si>
  <si>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</si>
  <si>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</si>
  <si>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</si>
  <si>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</si>
  <si>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</si>
  <si>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</si>
  <si>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</si>
  <si>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</si>
  <si>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</si>
  <si>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</si>
  <si>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</si>
  <si>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</si>
  <si>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</si>
  <si>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</si>
  <si>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</si>
  <si>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</si>
  <si>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</si>
  <si>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</si>
  <si>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</si>
  <si>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</si>
  <si>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</si>
  <si>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</si>
  <si>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</si>
  <si>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</si>
  <si>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</si>
  <si>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</si>
  <si>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</si>
  <si>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</si>
  <si>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</si>
  <si>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</si>
  <si>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</si>
  <si>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</si>
  <si>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</si>
  <si>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</si>
  <si>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</si>
  <si>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</si>
  <si>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</si>
  <si>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</si>
  <si>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</si>
  <si>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</si>
  <si>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</si>
  <si>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</si>
  <si>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</si>
  <si>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</si>
  <si>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</si>
  <si>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</si>
  <si>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</si>
  <si>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</si>
  <si>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</si>
  <si>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</si>
  <si>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</si>
  <si>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</si>
  <si>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</si>
  <si>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</si>
  <si>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</si>
  <si>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</si>
  <si>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</si>
  <si>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</si>
  <si>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</si>
  <si>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</si>
  <si>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</si>
  <si>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</si>
  <si>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</si>
  <si>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</si>
  <si>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</si>
  <si>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</si>
  <si>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</si>
  <si>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</si>
  <si>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</si>
  <si>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</si>
  <si>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</si>
  <si>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</si>
  <si>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</si>
  <si>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</si>
  <si>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</si>
  <si>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</si>
  <si>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</si>
  <si>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</si>
  <si>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</si>
  <si>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</si>
  <si>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</si>
  <si>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</si>
  <si>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</si>
  <si>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</si>
  <si>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</si>
  <si>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</si>
  <si>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</si>
  <si>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</si>
  <si>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</si>
  <si>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</si>
  <si>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</si>
  <si>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</si>
  <si>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</si>
  <si>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</si>
  <si>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</si>
  <si>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</si>
  <si>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</si>
  <si>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</si>
  <si>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</si>
  <si>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</si>
  <si>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</si>
  <si>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</si>
  <si>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</si>
  <si>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</si>
  <si>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</si>
  <si>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</si>
  <si>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</si>
  <si>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</si>
  <si>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</si>
  <si>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</si>
  <si>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</si>
  <si>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</si>
  <si>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</si>
  <si>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</si>
  <si>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</si>
  <si>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</si>
  <si>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</si>
  <si>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</si>
  <si>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</si>
  <si>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</si>
  <si>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</si>
  <si>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</si>
  <si>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</si>
  <si>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</si>
  <si>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</si>
  <si>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</si>
  <si>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</si>
  <si>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</si>
  <si>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</si>
  <si>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</si>
  <si>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</si>
  <si>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</si>
  <si>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</si>
  <si>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</si>
  <si>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</si>
  <si>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</si>
  <si>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</si>
  <si>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</si>
  <si>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</si>
  <si>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</si>
  <si>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</si>
  <si>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</si>
  <si>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</si>
  <si>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</si>
  <si>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</si>
  <si>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</si>
  <si>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</si>
  <si>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</si>
  <si>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</si>
  <si>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</si>
  <si>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</si>
  <si>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</si>
  <si>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</si>
  <si>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</si>
  <si>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</si>
  <si>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</si>
  <si>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</si>
  <si>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</si>
  <si>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</si>
  <si>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</si>
  <si>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</si>
  <si>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</si>
  <si>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</si>
  <si>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</si>
  <si>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</si>
  <si>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</si>
  <si>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</si>
  <si>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</si>
  <si>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</si>
  <si>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</si>
  <si>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</si>
  <si>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</si>
  <si>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</si>
  <si>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</si>
  <si>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</si>
  <si>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</si>
  <si>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</si>
  <si>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</si>
  <si>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</si>
  <si>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</si>
  <si>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</si>
  <si>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</si>
  <si>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</si>
  <si>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</si>
  <si>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</si>
  <si>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</si>
  <si>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</si>
  <si>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</si>
  <si>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</si>
  <si>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</si>
  <si>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</si>
  <si>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</si>
  <si>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</si>
  <si>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</si>
  <si>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</si>
  <si>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</si>
  <si>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</si>
  <si>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</si>
  <si>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</si>
  <si>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</si>
  <si>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</si>
  <si>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</si>
  <si>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</si>
  <si>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</si>
  <si>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</si>
  <si>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</si>
  <si>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</si>
  <si>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</si>
  <si>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</si>
  <si>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</si>
  <si>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</si>
  <si>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</si>
  <si>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</si>
  <si>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</si>
  <si>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</si>
  <si>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</si>
  <si>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</si>
  <si>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</si>
  <si>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</si>
  <si>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</si>
  <si>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</si>
  <si>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</si>
  <si>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</si>
  <si>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</si>
  <si>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</si>
  <si>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</si>
  <si>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</si>
  <si>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</si>
  <si>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</si>
  <si>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</si>
  <si>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</si>
  <si>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</si>
  <si>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</si>
  <si>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</si>
  <si>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</si>
  <si>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</si>
  <si>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</si>
  <si>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</si>
  <si>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</si>
  <si>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</si>
  <si>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</si>
  <si>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</si>
  <si>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</si>
  <si>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</si>
  <si>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</si>
  <si>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</si>
  <si>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</si>
  <si>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</si>
  <si>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</si>
  <si>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</si>
  <si>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</si>
  <si>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</si>
  <si>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</si>
  <si>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</si>
  <si>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</si>
  <si>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</si>
  <si>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</si>
  <si>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</si>
  <si>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</si>
  <si>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</si>
  <si>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</si>
  <si>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</si>
  <si>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</si>
  <si>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</si>
  <si>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</si>
  <si>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</si>
  <si>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</si>
  <si>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</si>
  <si>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</si>
  <si>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</si>
  <si>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</si>
  <si>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</si>
  <si>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</si>
  <si>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</si>
  <si>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</si>
  <si>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</si>
  <si>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</si>
  <si>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</si>
  <si>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</si>
  <si>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</si>
  <si>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</si>
  <si>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</si>
  <si>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</si>
  <si>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</si>
  <si>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</si>
  <si>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</si>
  <si>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</si>
  <si>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</si>
  <si>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</si>
  <si>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</si>
  <si>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</si>
  <si>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</si>
  <si>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</si>
  <si>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</si>
  <si>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</si>
  <si>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</si>
  <si>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</si>
  <si>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</si>
  <si>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</si>
  <si>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</si>
  <si>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</si>
  <si>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</si>
  <si>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</si>
  <si>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</si>
  <si>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</si>
  <si>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</si>
  <si>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</si>
  <si>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</si>
  <si>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</si>
  <si>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</si>
  <si>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</si>
  <si>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</si>
  <si>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</si>
  <si>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</si>
  <si>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</si>
  <si>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</si>
  <si>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</si>
  <si>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</si>
  <si>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</si>
  <si>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</si>
  <si>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</si>
  <si>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</si>
  <si>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</si>
  <si>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</si>
  <si>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</si>
  <si>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</si>
  <si>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</si>
  <si>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</si>
  <si>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</si>
  <si>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</si>
  <si>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</si>
  <si>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</si>
  <si>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</si>
  <si>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</si>
  <si>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</si>
  <si>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</si>
  <si>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</si>
  <si>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</si>
  <si>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</si>
  <si>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</si>
  <si>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</si>
  <si>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</si>
  <si>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</si>
  <si>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</si>
  <si>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</si>
  <si>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</si>
  <si>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</si>
  <si>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</si>
  <si>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</si>
  <si>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</si>
  <si>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</si>
  <si>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</si>
  <si>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</si>
  <si>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</si>
  <si>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</si>
  <si>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</si>
  <si>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</si>
  <si>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</si>
  <si>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</si>
  <si>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</si>
  <si>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</si>
  <si>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</si>
  <si>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</si>
  <si>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</si>
  <si>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</si>
  <si>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</si>
  <si>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</si>
  <si>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</si>
  <si>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</si>
  <si>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</si>
  <si>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</si>
  <si>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</si>
  <si>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</si>
  <si>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</si>
  <si>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</si>
  <si>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</si>
  <si>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</si>
  <si>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</si>
  <si>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</si>
  <si>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</si>
  <si>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</si>
  <si>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</si>
  <si>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</si>
  <si>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</si>
  <si>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</si>
  <si>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</si>
  <si>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</si>
  <si>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</si>
  <si>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</si>
  <si>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</si>
  <si>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</si>
  <si>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</si>
  <si>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</si>
  <si>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</si>
  <si>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</si>
  <si>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</si>
  <si>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</si>
  <si>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</si>
  <si>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</si>
  <si>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</si>
  <si>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</si>
  <si>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</si>
  <si>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</si>
  <si>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</si>
  <si>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</si>
  <si>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</si>
  <si>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</si>
  <si>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</si>
  <si>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</si>
  <si>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</si>
  <si>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</si>
  <si>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</si>
  <si>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</si>
  <si>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</si>
  <si>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</si>
  <si>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</si>
  <si>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</si>
  <si>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</si>
  <si>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</si>
  <si>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</si>
  <si>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</si>
  <si>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</si>
  <si>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</si>
  <si>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</si>
  <si>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</si>
  <si>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</si>
  <si>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</si>
  <si>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</si>
  <si>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</si>
  <si>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</si>
  <si>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</si>
  <si>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</si>
  <si>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</si>
  <si>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</si>
  <si>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</si>
  <si>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</si>
  <si>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</si>
  <si>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</si>
  <si>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</si>
  <si>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</si>
  <si>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</si>
  <si>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</si>
  <si>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</si>
  <si>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</si>
  <si>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</si>
  <si>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</si>
  <si>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</si>
  <si>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</si>
  <si>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</si>
  <si>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</si>
  <si>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</si>
  <si>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</si>
  <si>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</si>
  <si>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</si>
  <si>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</si>
  <si>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</si>
  <si>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</si>
  <si>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</si>
  <si>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</si>
  <si>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</si>
  <si>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</si>
  <si>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</si>
  <si>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</si>
  <si>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</si>
  <si>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</si>
  <si>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</si>
  <si>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</si>
  <si>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</si>
  <si>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</si>
  <si>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</si>
  <si>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</si>
  <si>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</si>
  <si>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</si>
  <si>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</si>
  <si>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</si>
  <si>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</si>
  <si>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</si>
  <si>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</si>
  <si>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</si>
  <si>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</si>
  <si>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</si>
  <si>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</si>
  <si>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</si>
  <si>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</si>
  <si>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</si>
  <si>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</si>
  <si>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</si>
  <si>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</si>
  <si>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</si>
  <si>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</si>
  <si>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</si>
  <si>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</si>
  <si>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</si>
  <si>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</si>
  <si>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</si>
  <si>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</si>
  <si>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</si>
  <si>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</si>
  <si>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</si>
  <si>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</si>
  <si>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</si>
  <si>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</si>
  <si>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</si>
  <si>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</si>
  <si>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</si>
  <si>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</si>
  <si>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</si>
  <si>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</si>
  <si>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</si>
  <si>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</si>
  <si>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</si>
  <si>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</si>
  <si>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</si>
  <si>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</si>
  <si>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</si>
  <si>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</si>
  <si>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</si>
  <si>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</si>
  <si>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</si>
  <si>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</si>
  <si>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</si>
  <si>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</si>
  <si>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</si>
  <si>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</si>
  <si>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</si>
  <si>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</si>
  <si>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</si>
  <si>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</si>
  <si>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</si>
  <si>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</si>
  <si>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</si>
  <si>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</si>
  <si>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</si>
  <si>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</si>
  <si>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</si>
  <si>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</si>
  <si>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</si>
  <si>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</si>
  <si>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</si>
  <si>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</si>
  <si>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</si>
  <si>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</si>
  <si>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</si>
  <si>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</si>
  <si>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</si>
  <si>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</si>
  <si>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</si>
  <si>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</si>
  <si>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</si>
  <si>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</si>
  <si>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</si>
  <si>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</si>
  <si>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</si>
  <si>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</si>
  <si>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</si>
  <si>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</si>
  <si>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</si>
  <si>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</si>
  <si>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</si>
  <si>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</si>
  <si>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</si>
  <si>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</si>
  <si>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</si>
  <si>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</si>
  <si>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</si>
  <si>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</si>
  <si>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</si>
  <si>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</si>
  <si>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</si>
  <si>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</si>
  <si>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</si>
  <si>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</si>
  <si>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</si>
  <si>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</si>
  <si>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</si>
  <si>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</si>
  <si>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</si>
  <si>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</si>
  <si>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</si>
  <si>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</si>
  <si>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</si>
  <si>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</si>
  <si>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</si>
  <si>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</si>
  <si>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</si>
  <si>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</si>
  <si>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</si>
  <si>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</si>
  <si>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</si>
  <si>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</si>
  <si>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</si>
  <si>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</si>
  <si>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</si>
  <si>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</si>
  <si>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</si>
  <si>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</si>
  <si>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</si>
  <si>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</si>
  <si>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</si>
  <si>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</si>
  <si>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</si>
  <si>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</si>
  <si>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</si>
  <si>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</si>
  <si>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</si>
  <si>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</si>
  <si>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</si>
  <si>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</si>
  <si>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</si>
  <si>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</si>
  <si>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</si>
  <si>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</si>
  <si>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</si>
  <si>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</si>
  <si>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</si>
  <si>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</si>
  <si>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</si>
  <si>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</si>
  <si>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</si>
  <si>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</si>
  <si>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</si>
  <si>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</si>
  <si>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</si>
  <si>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</si>
  <si>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</si>
  <si>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</si>
  <si>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</si>
  <si>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</si>
  <si>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</si>
  <si>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</si>
  <si>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</si>
  <si>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</si>
  <si>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</si>
  <si>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</si>
  <si>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</si>
  <si>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</si>
  <si>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</si>
  <si>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</si>
  <si>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</si>
  <si>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</si>
  <si>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</si>
  <si>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</si>
  <si>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</si>
  <si>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</si>
  <si>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</si>
  <si>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</si>
  <si>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</si>
  <si>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</si>
  <si>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</si>
  <si>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</si>
  <si>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</si>
  <si>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</si>
  <si>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</si>
  <si>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</si>
  <si>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</si>
  <si>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</si>
  <si>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</si>
  <si>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</si>
  <si>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</si>
  <si>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</si>
  <si>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</si>
  <si>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</si>
  <si>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</si>
  <si>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</si>
  <si>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</si>
  <si>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</si>
  <si>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</si>
  <si>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</si>
  <si>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</si>
  <si>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</si>
  <si>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</si>
  <si>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</si>
  <si>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</si>
  <si>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</si>
  <si>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</si>
  <si>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</si>
  <si>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</si>
  <si>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</si>
  <si>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</si>
  <si>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</si>
  <si>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</si>
  <si>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</si>
  <si>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</si>
  <si>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</si>
  <si>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</si>
  <si>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</si>
  <si>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</si>
  <si>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</si>
  <si>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</si>
  <si>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</si>
  <si>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</si>
  <si>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</si>
  <si>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</si>
  <si>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</si>
  <si>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</si>
  <si>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</si>
  <si>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</si>
  <si>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</si>
  <si>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</si>
  <si>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</si>
  <si>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</si>
  <si>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</si>
  <si>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</si>
  <si>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</si>
  <si>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</si>
  <si>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</si>
  <si>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</si>
  <si>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</si>
  <si>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</si>
  <si>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</si>
  <si>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</si>
  <si>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</si>
  <si>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</si>
  <si>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</si>
  <si>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</si>
  <si>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</si>
  <si>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</si>
  <si>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</si>
  <si>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</si>
  <si>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</si>
  <si>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</si>
  <si>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</si>
  <si>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</si>
  <si>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</si>
  <si>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</si>
  <si>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</si>
  <si>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</si>
  <si>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</si>
  <si>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</si>
  <si>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</si>
  <si>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</si>
  <si>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</si>
  <si>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</si>
  <si>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</si>
  <si>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</si>
  <si>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</si>
  <si>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</si>
  <si>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</si>
  <si>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</si>
  <si>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</si>
  <si>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</si>
  <si>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</si>
  <si>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</si>
  <si>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</si>
  <si>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</si>
  <si>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</si>
  <si>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</si>
  <si>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</si>
  <si>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</si>
  <si>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</si>
  <si>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</si>
  <si>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</si>
  <si>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</si>
  <si>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</si>
  <si>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</si>
  <si>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</si>
  <si>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</si>
  <si>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</si>
  <si>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</si>
  <si>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</si>
  <si>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</si>
  <si>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</si>
  <si>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</si>
  <si>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</si>
  <si>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</si>
  <si>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</si>
  <si>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</si>
  <si>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</si>
  <si>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</si>
  <si>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</si>
  <si>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</si>
  <si>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</si>
  <si>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</si>
  <si>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</si>
  <si>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</si>
  <si>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</si>
  <si>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</si>
  <si>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</si>
  <si>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</si>
  <si>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</si>
  <si>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</si>
  <si>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</si>
  <si>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</si>
  <si>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</si>
  <si>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</si>
  <si>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</si>
  <si>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</si>
  <si>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</si>
  <si>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</si>
  <si>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</si>
  <si>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</si>
  <si>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</si>
  <si>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</si>
  <si>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</si>
  <si>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</si>
  <si>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</si>
  <si>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</si>
  <si>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</si>
  <si>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</si>
  <si>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</si>
  <si>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</si>
  <si>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</si>
  <si>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</si>
  <si>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</si>
  <si>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</si>
  <si>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</si>
  <si>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</si>
  <si>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</si>
  <si>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</si>
  <si>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</si>
  <si>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</si>
  <si>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</si>
  <si>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</si>
  <si>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</si>
  <si>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</si>
  <si>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</si>
  <si>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</si>
  <si>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</si>
  <si>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</si>
  <si>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</si>
  <si>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</si>
  <si>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</si>
  <si>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</si>
  <si>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</si>
  <si>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</si>
  <si>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</si>
  <si>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</si>
  <si>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</si>
  <si>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</si>
  <si>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</si>
  <si>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</si>
  <si>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</si>
  <si>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</si>
  <si>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</si>
  <si>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</si>
  <si>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</si>
  <si>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</si>
  <si>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</si>
  <si>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</si>
  <si>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</si>
  <si>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</si>
  <si>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</si>
  <si>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</si>
  <si>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</si>
  <si>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</si>
  <si>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</si>
  <si>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</si>
  <si>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</si>
  <si>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</si>
  <si>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</si>
  <si>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</si>
  <si>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</si>
  <si>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</si>
  <si>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</si>
  <si>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</si>
  <si>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</si>
  <si>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</si>
  <si>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</si>
  <si>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</si>
  <si>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</si>
  <si>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</si>
  <si>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</si>
  <si>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</si>
  <si>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</si>
  <si>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</si>
  <si>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</si>
  <si>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</si>
  <si>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</si>
  <si>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</si>
  <si>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</si>
  <si>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</si>
  <si>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</si>
  <si>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</si>
  <si>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</si>
  <si>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</si>
  <si>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</si>
  <si>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</si>
  <si>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</si>
  <si>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</si>
  <si>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</si>
  <si>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</si>
  <si>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</si>
  <si>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</si>
  <si>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</si>
  <si>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</si>
  <si>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</si>
  <si>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</si>
  <si>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</si>
  <si>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</si>
  <si>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</si>
  <si>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</si>
  <si>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</si>
  <si>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</si>
  <si>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</si>
  <si>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</si>
  <si>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</si>
  <si>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</si>
  <si>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</si>
  <si>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</si>
  <si>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</si>
  <si>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</si>
  <si>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</si>
  <si>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</si>
  <si>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</si>
  <si>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</si>
  <si>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</si>
  <si>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</si>
  <si>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</si>
  <si>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</si>
  <si>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</si>
  <si>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</si>
  <si>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</si>
  <si>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</si>
  <si>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</si>
  <si>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</si>
  <si>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</si>
  <si>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</si>
  <si>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</si>
  <si>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</si>
  <si>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</si>
  <si>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</si>
  <si>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</si>
  <si>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</si>
  <si>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</si>
  <si>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</si>
  <si>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</si>
  <si>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</si>
  <si>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</si>
  <si>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</si>
  <si>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</si>
  <si>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</si>
  <si>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</si>
  <si>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</si>
  <si>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</si>
  <si>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</si>
  <si>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</si>
  <si>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</si>
  <si>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</si>
  <si>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</si>
  <si>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</si>
  <si>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</si>
  <si>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</si>
  <si>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</si>
  <si>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</si>
  <si>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</si>
  <si>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</si>
  <si>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</si>
  <si>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</si>
  <si>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</si>
  <si>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</si>
  <si>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</si>
  <si>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</si>
  <si>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</si>
  <si>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</si>
  <si>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</si>
  <si>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</si>
  <si>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</si>
  <si>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</si>
  <si>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</si>
  <si>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</si>
  <si>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</si>
  <si>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</si>
  <si>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</si>
  <si>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</si>
  <si>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</si>
  <si>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</si>
  <si>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</si>
  <si>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</si>
  <si>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</si>
  <si>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</si>
  <si>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</si>
  <si>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</si>
  <si>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</si>
  <si>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</si>
  <si>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</si>
  <si>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</si>
  <si>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</si>
  <si>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</si>
  <si>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</si>
  <si>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</si>
  <si>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</si>
  <si>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</si>
  <si>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</si>
  <si>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</si>
  <si>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</si>
  <si>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</si>
  <si>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</si>
  <si>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</si>
  <si>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</si>
  <si>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</si>
  <si>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</si>
  <si>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</si>
  <si>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</si>
  <si>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</si>
  <si>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</si>
  <si>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</si>
  <si>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</si>
  <si>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</si>
  <si>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</si>
  <si>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</si>
  <si>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</si>
  <si>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</si>
  <si>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</si>
  <si>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</si>
  <si>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</si>
  <si>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</si>
  <si>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</si>
  <si>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</si>
  <si>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</si>
  <si>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</si>
  <si>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</si>
  <si>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</si>
  <si>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</si>
  <si>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</si>
  <si>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</si>
  <si>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</si>
  <si>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</si>
  <si>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</si>
  <si>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</si>
  <si>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</si>
  <si>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</si>
  <si>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</si>
  <si>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</si>
  <si>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</si>
  <si>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</si>
  <si>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</si>
  <si>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</si>
  <si>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</si>
  <si>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</si>
  <si>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</si>
  <si>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</si>
  <si>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</si>
  <si>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</si>
  <si>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</si>
  <si>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</si>
  <si>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</si>
  <si>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</si>
  <si>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</si>
  <si>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</si>
  <si>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</si>
  <si>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</si>
  <si>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</si>
  <si>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</si>
  <si>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</si>
  <si>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</si>
  <si>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</si>
  <si>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</si>
  <si>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</si>
  <si>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</si>
  <si>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</si>
  <si>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</si>
  <si>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</si>
  <si>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</si>
  <si>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</si>
  <si>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</si>
  <si>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</si>
  <si>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</si>
  <si>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</si>
  <si>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</si>
  <si>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</si>
  <si>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</si>
  <si>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</si>
  <si>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</si>
  <si>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</si>
  <si>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</si>
  <si>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</si>
  <si>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</si>
  <si>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</si>
  <si>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</si>
  <si>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</si>
  <si>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</si>
  <si>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</si>
  <si>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</si>
  <si>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</si>
  <si>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</si>
  <si>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</si>
  <si>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</si>
  <si>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</si>
  <si>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</si>
  <si>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</si>
  <si>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</si>
  <si>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</si>
  <si>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</si>
  <si>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</si>
  <si>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</si>
  <si>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</si>
  <si>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</si>
  <si>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</si>
  <si>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</si>
  <si>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</si>
  <si>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</si>
  <si>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</si>
  <si>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</si>
  <si>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</si>
  <si>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</si>
  <si>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</si>
  <si>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</si>
  <si>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</si>
  <si>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</si>
  <si>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</si>
  <si>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</si>
  <si>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</si>
  <si>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</si>
  <si>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</si>
  <si>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</si>
  <si>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</si>
  <si>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</si>
  <si>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</si>
  <si>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</si>
  <si>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</si>
  <si>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</si>
  <si>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</si>
  <si>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</si>
  <si>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</si>
  <si>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</si>
  <si>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</si>
  <si>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</si>
  <si>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</si>
  <si>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</si>
  <si>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</si>
  <si>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</si>
  <si>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</si>
  <si>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</si>
  <si>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</si>
  <si>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</si>
  <si>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</si>
  <si>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</si>
  <si>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</si>
  <si>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</si>
  <si>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</si>
  <si>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</si>
  <si>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</si>
  <si>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</si>
  <si>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</si>
  <si>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</si>
  <si>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</si>
  <si>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</si>
  <si>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</si>
  <si>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</si>
  <si>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</si>
  <si>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</si>
  <si>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</si>
  <si>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</si>
  <si>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</si>
  <si>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</si>
  <si>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</si>
  <si>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</si>
  <si>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</si>
  <si>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</si>
  <si>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</si>
  <si>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</si>
  <si>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</si>
  <si>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</si>
  <si>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</si>
  <si>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</si>
  <si>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</si>
  <si>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</si>
  <si>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</si>
  <si>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</si>
  <si>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</si>
  <si>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</si>
  <si>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</si>
  <si>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</si>
  <si>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</si>
  <si>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</si>
  <si>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</si>
  <si>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</si>
  <si>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</si>
  <si>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</si>
  <si>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</si>
  <si>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</si>
  <si>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</si>
  <si>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</si>
  <si>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</si>
  <si>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</si>
  <si>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</si>
  <si>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</si>
  <si>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</si>
  <si>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</si>
  <si>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</si>
  <si>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</si>
  <si>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</si>
  <si>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</si>
  <si>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</si>
  <si>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</si>
  <si>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</si>
  <si>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</si>
  <si>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</si>
  <si>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</si>
  <si>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</si>
  <si>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</si>
  <si>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</si>
  <si>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</si>
  <si>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</si>
  <si>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</si>
  <si>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</si>
  <si>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</si>
  <si>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</si>
  <si>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</si>
  <si>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</si>
  <si>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</si>
  <si>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</si>
  <si>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</si>
  <si>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</si>
  <si>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</si>
  <si>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</si>
  <si>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</si>
  <si>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</si>
  <si>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</si>
  <si>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</si>
  <si>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</si>
  <si>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</si>
  <si>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</si>
  <si>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</si>
  <si>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</si>
  <si>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</si>
  <si>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</si>
  <si>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</si>
  <si>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</si>
  <si>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</si>
  <si>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</si>
  <si>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</si>
  <si>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</si>
  <si>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</si>
  <si>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</si>
  <si>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</si>
  <si>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</si>
  <si>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</si>
  <si>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</si>
  <si>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</si>
  <si>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</si>
  <si>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</si>
  <si>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</si>
  <si>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</si>
  <si>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</si>
  <si>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</si>
  <si>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</si>
  <si>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</si>
  <si>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</si>
  <si>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</si>
  <si>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</si>
  <si>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</si>
  <si>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</si>
  <si>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</si>
  <si>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</si>
  <si>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</si>
  <si>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</si>
  <si>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</si>
  <si>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</si>
  <si>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</si>
  <si>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</si>
  <si>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</si>
  <si>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</si>
  <si>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</si>
  <si>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</si>
  <si>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</si>
  <si>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</si>
  <si>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</si>
  <si>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</si>
  <si>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</si>
  <si>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</si>
  <si>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</si>
  <si>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</si>
  <si>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</si>
  <si>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</si>
  <si>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</si>
  <si>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</si>
  <si>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</si>
  <si>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</si>
  <si>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</si>
  <si>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</si>
  <si>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</si>
  <si>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</si>
  <si>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</si>
  <si>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</si>
  <si>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</si>
  <si>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</si>
  <si>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</si>
  <si>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</si>
  <si>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</si>
  <si>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</si>
  <si>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</si>
  <si>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</si>
  <si>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</si>
  <si>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</si>
  <si>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</si>
  <si>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</si>
  <si>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</si>
  <si>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</si>
  <si>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</si>
  <si>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</si>
  <si>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</si>
  <si>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</si>
  <si>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</si>
  <si>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</si>
  <si>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</si>
  <si>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</si>
  <si>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</si>
  <si>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</si>
  <si>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</si>
  <si>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</si>
  <si>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</si>
  <si>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</si>
  <si>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</si>
  <si>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</si>
  <si>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</si>
  <si>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</si>
  <si>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</si>
  <si>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</si>
  <si>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</si>
  <si>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</si>
  <si>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</si>
  <si>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</si>
  <si>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</si>
  <si>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</si>
  <si>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</si>
  <si>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</si>
  <si>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</si>
  <si>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</si>
  <si>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</si>
  <si>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</si>
  <si>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</si>
  <si>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</si>
  <si>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</si>
  <si>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</si>
  <si>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</si>
  <si>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</si>
  <si>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</si>
  <si>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</si>
  <si>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</si>
  <si>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</si>
  <si>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</si>
  <si>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</si>
  <si>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</si>
  <si>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</si>
  <si>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</si>
  <si>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</si>
  <si>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</si>
  <si>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</si>
  <si>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</si>
  <si>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</si>
  <si>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</si>
  <si>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</si>
  <si>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</si>
  <si>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</si>
  <si>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</si>
  <si>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</si>
  <si>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</si>
  <si>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</si>
  <si>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</si>
  <si>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</si>
  <si>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</si>
  <si>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</si>
  <si>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</si>
  <si>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</si>
  <si>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</si>
  <si>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</si>
  <si>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</si>
  <si>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</si>
  <si>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</si>
  <si>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</si>
  <si>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</si>
  <si>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</si>
  <si>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</si>
  <si>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</si>
  <si>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</si>
  <si>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</si>
  <si>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</si>
  <si>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</si>
  <si>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</si>
  <si>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</si>
  <si>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</si>
  <si>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</si>
  <si>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</si>
  <si>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</si>
  <si>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</si>
  <si>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</si>
  <si>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</si>
  <si>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</si>
  <si>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</si>
  <si>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</si>
  <si>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</si>
  <si>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</si>
  <si>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</si>
  <si>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</si>
  <si>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</si>
  <si>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</si>
  <si>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</si>
  <si>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</si>
  <si>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</si>
  <si>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</si>
  <si>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</si>
  <si>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</si>
  <si>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</si>
  <si>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</si>
  <si>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</si>
  <si>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</si>
  <si>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</si>
  <si>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</si>
  <si>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</si>
  <si>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</si>
  <si>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</si>
  <si>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</si>
  <si>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</si>
  <si>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</si>
  <si>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</si>
  <si>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</si>
  <si>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</si>
  <si>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</si>
  <si>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</si>
  <si>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</si>
  <si>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</si>
  <si>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</si>
  <si>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</si>
  <si>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</si>
  <si>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</si>
  <si>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</si>
  <si>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</si>
  <si>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</si>
  <si>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</si>
  <si>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</si>
  <si>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</si>
  <si>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</si>
  <si>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</si>
  <si>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</si>
  <si>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</si>
  <si>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</si>
  <si>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</si>
  <si>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</si>
  <si>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</si>
  <si>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</si>
  <si>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</si>
  <si>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</si>
  <si>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</si>
  <si>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</si>
  <si>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</si>
  <si>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</si>
  <si>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</si>
  <si>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</si>
  <si>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</si>
  <si>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</si>
  <si>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</si>
  <si>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</si>
  <si>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</si>
  <si>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</si>
  <si>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</si>
  <si>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</si>
  <si>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</si>
  <si>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</si>
  <si>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</si>
  <si>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</si>
  <si>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</si>
  <si>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</si>
  <si>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</si>
  <si>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</si>
  <si>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</si>
  <si>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</si>
  <si>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</si>
  <si>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</si>
  <si>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</si>
  <si>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</si>
  <si>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</si>
  <si>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</si>
  <si>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</si>
  <si>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</si>
  <si>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</si>
  <si>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</si>
  <si>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</si>
  <si>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</si>
  <si>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</si>
  <si>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</si>
  <si>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</si>
  <si>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</si>
  <si>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</si>
  <si>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</si>
  <si>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</si>
  <si>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</si>
  <si>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</si>
  <si>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</si>
  <si>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</si>
  <si>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</si>
  <si>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</si>
  <si>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</si>
  <si>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</si>
  <si>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</si>
  <si>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</si>
  <si>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</si>
  <si>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</si>
  <si>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</si>
  <si>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</si>
  <si>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</si>
  <si>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</si>
  <si>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</si>
  <si>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</si>
  <si>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</si>
  <si>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</si>
  <si>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</si>
  <si>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</si>
  <si>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</si>
  <si>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</si>
  <si>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</si>
  <si>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</si>
  <si>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</si>
  <si>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</si>
  <si>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</si>
  <si>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</si>
  <si>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</si>
  <si>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</si>
  <si>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</si>
  <si>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</si>
  <si>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</si>
  <si>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</si>
  <si>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</si>
  <si>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</si>
  <si>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</si>
  <si>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</si>
  <si>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</si>
  <si>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</si>
  <si>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</si>
  <si>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</si>
  <si>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</si>
  <si>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</si>
  <si>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</si>
  <si>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</si>
  <si>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</si>
  <si>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</si>
  <si>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</si>
  <si>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</si>
  <si>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</si>
  <si>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</si>
  <si>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</si>
  <si>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</si>
  <si>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</si>
  <si>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</si>
  <si>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</si>
  <si>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</si>
  <si>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</si>
  <si>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</si>
  <si>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</si>
  <si>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</si>
  <si>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</si>
  <si>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</si>
  <si>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</si>
  <si>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</si>
  <si>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</si>
  <si>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</si>
  <si>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</si>
  <si>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</si>
  <si>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</si>
  <si>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</si>
  <si>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</si>
  <si>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</si>
  <si>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</si>
  <si>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</si>
  <si>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</si>
  <si>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</si>
  <si>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</si>
  <si>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</si>
  <si>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</si>
  <si>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</si>
  <si>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</si>
  <si>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</si>
  <si>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</si>
  <si>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</si>
  <si>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</si>
  <si>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</si>
  <si>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</si>
  <si>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</si>
  <si>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</si>
  <si>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</si>
  <si>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</si>
  <si>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</si>
  <si>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</si>
  <si>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</si>
  <si>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</si>
  <si>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</si>
  <si>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</si>
  <si>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</si>
  <si>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</si>
  <si>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</si>
  <si>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</si>
  <si>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</si>
  <si>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</si>
  <si>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</si>
  <si>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</si>
  <si>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</si>
  <si>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</si>
  <si>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</si>
  <si>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</si>
  <si>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</si>
  <si>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</si>
  <si>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</si>
  <si>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</si>
  <si>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</si>
  <si>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</si>
  <si>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</si>
  <si>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</si>
  <si>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</si>
  <si>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</si>
  <si>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</si>
  <si>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</si>
  <si>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</si>
  <si>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</si>
  <si>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</si>
  <si>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</si>
  <si>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</si>
  <si>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</si>
  <si>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</si>
  <si>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</si>
  <si>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</si>
  <si>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</si>
  <si>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</si>
  <si>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</si>
  <si>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</si>
  <si>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</si>
  <si>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</si>
  <si>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</si>
  <si>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</si>
  <si>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</si>
  <si>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</si>
  <si>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</si>
  <si>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</si>
  <si>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</si>
  <si>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</si>
  <si>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</si>
  <si>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</si>
  <si>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</si>
  <si>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</si>
  <si>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</si>
  <si>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</si>
  <si>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</si>
  <si>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</si>
  <si>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</si>
  <si>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</si>
  <si>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</si>
  <si>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</si>
  <si>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</si>
  <si>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</si>
  <si>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</si>
  <si>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</si>
  <si>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</si>
  <si>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</si>
  <si>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</si>
  <si>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</si>
  <si>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</si>
  <si>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</si>
  <si>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</si>
  <si>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</si>
  <si>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</si>
  <si>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</si>
  <si>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</si>
  <si>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</si>
  <si>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</si>
  <si>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</si>
  <si>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</si>
  <si>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</si>
  <si>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</si>
  <si>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</si>
  <si>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</si>
  <si>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</si>
  <si>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</si>
  <si>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</si>
  <si>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</si>
  <si>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</si>
  <si>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</si>
  <si>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</si>
  <si>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</si>
  <si>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</si>
  <si>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</si>
  <si>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</si>
  <si>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</si>
  <si>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</si>
  <si>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</si>
  <si>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</si>
  <si>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</si>
  <si>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</si>
  <si>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</si>
  <si>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</si>
  <si>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</si>
  <si>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</si>
  <si>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</si>
  <si>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</si>
  <si>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</si>
  <si>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</si>
  <si>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</si>
  <si>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</si>
  <si>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</si>
  <si>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</si>
  <si>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</si>
  <si>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</si>
  <si>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</si>
  <si>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</si>
  <si>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</si>
  <si>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</si>
  <si>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</si>
  <si>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</si>
  <si>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</si>
  <si>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</si>
  <si>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</si>
  <si>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</si>
  <si>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</si>
  <si>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</si>
  <si>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</si>
  <si>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</si>
  <si>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</si>
  <si>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</si>
  <si>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</si>
  <si>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</si>
  <si>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</si>
  <si>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</si>
  <si>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</si>
  <si>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</si>
  <si>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</si>
  <si>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</si>
  <si>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</si>
  <si>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</si>
  <si>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</si>
  <si>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</si>
  <si>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</si>
  <si>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</si>
  <si>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</si>
  <si>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</si>
  <si>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</si>
  <si>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</si>
  <si>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</si>
  <si>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</si>
  <si>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</si>
  <si>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</si>
  <si>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</si>
  <si>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</si>
  <si>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</si>
  <si>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</si>
  <si>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</si>
  <si>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</si>
  <si>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</si>
  <si>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</si>
  <si>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</si>
  <si>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</si>
  <si>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</si>
  <si>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</si>
  <si>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</si>
  <si>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</si>
  <si>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</si>
  <si>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</si>
  <si>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</si>
  <si>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</si>
  <si>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</si>
  <si>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</si>
  <si>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</si>
  <si>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</si>
  <si>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</si>
  <si>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</si>
  <si>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</si>
  <si>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</si>
  <si>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</si>
  <si>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</si>
  <si>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</si>
  <si>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</si>
  <si>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</si>
  <si>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</si>
  <si>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</si>
  <si>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</si>
  <si>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</si>
  <si>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</si>
  <si>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</si>
  <si>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</si>
  <si>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</si>
  <si>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</si>
  <si>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</si>
  <si>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</si>
  <si>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</si>
  <si>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</si>
  <si>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</si>
  <si>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</si>
  <si>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</si>
  <si>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</si>
  <si>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</si>
  <si>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</si>
  <si>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</si>
  <si>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</si>
  <si>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</si>
  <si>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</si>
  <si>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</si>
  <si>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</si>
  <si>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</si>
  <si>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</si>
  <si>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</si>
  <si>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</si>
  <si>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</si>
  <si>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</si>
  <si>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</si>
  <si>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</si>
  <si>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</si>
  <si>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</si>
  <si>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</si>
  <si>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</si>
  <si>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</si>
  <si>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</si>
  <si>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</si>
  <si>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</si>
  <si>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</si>
  <si>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</si>
  <si>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</si>
  <si>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</si>
  <si>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</si>
  <si>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</si>
  <si>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</si>
  <si>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</si>
  <si>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</si>
  <si>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</si>
  <si>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</si>
  <si>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</si>
  <si>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</si>
  <si>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</si>
  <si>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</si>
  <si>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</si>
  <si>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</si>
  <si>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</si>
  <si>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</si>
  <si>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</si>
  <si>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</si>
  <si>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</si>
  <si>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</si>
  <si>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</si>
  <si>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</si>
  <si>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</si>
  <si>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</si>
  <si>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</si>
  <si>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</si>
  <si>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</si>
  <si>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</si>
  <si>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</si>
  <si>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</si>
  <si>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</si>
  <si>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</si>
  <si>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</si>
  <si>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</si>
  <si>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</si>
  <si>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</si>
  <si>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</si>
  <si>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</si>
  <si>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</si>
  <si>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</si>
  <si>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</si>
  <si>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</si>
  <si>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</si>
  <si>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</si>
  <si>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</si>
  <si>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</si>
  <si>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</si>
  <si>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</si>
  <si>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</si>
  <si>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</si>
  <si>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</si>
  <si>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</si>
  <si>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</si>
  <si>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</si>
  <si>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</si>
  <si>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</si>
  <si>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</si>
  <si>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</si>
  <si>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</si>
  <si>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</si>
  <si>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</si>
  <si>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</si>
  <si>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</si>
  <si>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</si>
  <si>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</si>
  <si>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</si>
  <si>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</si>
  <si>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</si>
  <si>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</si>
  <si>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</si>
  <si>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</si>
  <si>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</si>
  <si>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</si>
  <si>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</si>
  <si>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</si>
  <si>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</si>
  <si>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</si>
  <si>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</si>
  <si>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</si>
  <si>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</si>
  <si>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</si>
  <si>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</si>
  <si>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</si>
  <si>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</si>
  <si>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</si>
  <si>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</si>
  <si>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</si>
  <si>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</si>
  <si>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</si>
  <si>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</si>
  <si>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</si>
  <si>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</si>
  <si>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</si>
  <si>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</si>
  <si>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</si>
  <si>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</si>
  <si>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</si>
  <si>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</si>
  <si>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</si>
  <si>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</si>
  <si>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</si>
  <si>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</si>
  <si>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</si>
  <si>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</si>
  <si>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</si>
  <si>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</si>
  <si>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</si>
  <si>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</si>
  <si>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</si>
  <si>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</si>
  <si>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</si>
  <si>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</si>
  <si>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</si>
  <si>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</si>
  <si>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</si>
  <si>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</si>
  <si>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</si>
  <si>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</si>
  <si>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</si>
  <si>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</si>
  <si>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</si>
  <si>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</si>
  <si>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</si>
  <si>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</si>
  <si>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</si>
  <si>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</si>
  <si>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</si>
  <si>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</si>
  <si>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</si>
  <si>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</si>
  <si>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</si>
  <si>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</si>
  <si>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</si>
  <si>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</si>
  <si>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</si>
  <si>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</si>
  <si>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</si>
  <si>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</si>
  <si>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</si>
  <si>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</si>
  <si>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</si>
  <si>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</si>
  <si>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</si>
  <si>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</si>
  <si>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</si>
  <si>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</si>
  <si>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</si>
  <si>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</si>
  <si>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</si>
  <si>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</si>
  <si>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</si>
  <si>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</si>
  <si>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</si>
  <si>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</si>
  <si>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</si>
  <si>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</si>
  <si>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</si>
  <si>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</si>
  <si>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</si>
  <si>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</si>
  <si>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</si>
  <si>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</si>
  <si>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</si>
  <si>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</si>
  <si>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</si>
  <si>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</si>
  <si>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</si>
  <si>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</si>
  <si>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</si>
  <si>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</si>
  <si>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</si>
  <si>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</si>
  <si>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</si>
  <si>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</si>
  <si>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</si>
  <si>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</si>
  <si>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</si>
  <si>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</si>
  <si>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</si>
  <si>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</si>
  <si>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</si>
  <si>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</si>
  <si>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</si>
  <si>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</si>
  <si>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</si>
  <si>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</si>
  <si>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</si>
  <si>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</si>
  <si>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</si>
  <si>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</si>
  <si>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</si>
  <si>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</si>
  <si>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</si>
  <si>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</si>
  <si>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</si>
  <si>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</si>
  <si>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</si>
  <si>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</si>
  <si>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</si>
  <si>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</si>
  <si>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</si>
  <si>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</si>
  <si>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</si>
  <si>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</si>
  <si>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</si>
  <si>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</si>
  <si>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</si>
  <si>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</si>
  <si>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</si>
  <si>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</si>
  <si>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</si>
  <si>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</si>
  <si>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</si>
  <si>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</si>
  <si>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</si>
  <si>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</si>
  <si>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</si>
  <si>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</si>
  <si>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</si>
  <si>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</si>
  <si>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</si>
  <si>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</si>
  <si>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</si>
  <si>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</si>
  <si>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</si>
  <si>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</si>
  <si>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</si>
  <si>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</si>
  <si>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</si>
  <si>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</si>
  <si>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</si>
  <si>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</si>
  <si>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</si>
  <si>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</si>
  <si>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</si>
  <si>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</si>
  <si>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</si>
  <si>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</si>
  <si>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</si>
  <si>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</si>
  <si>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</si>
  <si>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</si>
  <si>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</si>
  <si>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</si>
  <si>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</si>
  <si>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</si>
  <si>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</si>
  <si>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</si>
  <si>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</si>
  <si>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</si>
  <si>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</si>
  <si>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</si>
  <si>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</si>
  <si>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</si>
  <si>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</si>
  <si>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</si>
  <si>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</si>
  <si>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</si>
  <si>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</si>
  <si>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</si>
  <si>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</si>
  <si>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</si>
  <si>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</si>
  <si>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</si>
  <si>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</si>
  <si>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</si>
  <si>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</si>
  <si>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</si>
  <si>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</si>
  <si>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</si>
  <si>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</si>
  <si>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</si>
  <si>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</si>
  <si>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</si>
  <si>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</si>
  <si>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</si>
  <si>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</si>
  <si>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</si>
  <si>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</si>
  <si>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</si>
  <si>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</si>
  <si>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</si>
  <si>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</si>
  <si>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</si>
  <si>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</si>
  <si>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</si>
  <si>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</si>
  <si>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</si>
  <si>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</si>
  <si>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</si>
  <si>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</si>
  <si>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</si>
  <si>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</si>
  <si>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</si>
  <si>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</si>
  <si>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</si>
  <si>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</si>
  <si>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</si>
  <si>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</si>
  <si>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</si>
  <si>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</si>
  <si>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</si>
  <si>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</si>
  <si>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</si>
  <si>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</si>
  <si>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</si>
  <si>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</si>
  <si>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</si>
  <si>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</si>
  <si>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</si>
  <si>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</si>
  <si>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</si>
  <si>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</si>
  <si>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</si>
  <si>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</si>
  <si>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</si>
  <si>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</si>
  <si>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</si>
  <si>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</si>
  <si>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</si>
  <si>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</si>
  <si>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</si>
  <si>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</si>
  <si>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</si>
  <si>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</si>
  <si>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</si>
  <si>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</si>
  <si>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</si>
  <si>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</si>
  <si>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</si>
  <si>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</si>
  <si>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</si>
  <si>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</si>
  <si>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</si>
  <si>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</si>
  <si>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</si>
  <si>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</si>
  <si>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</si>
  <si>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</si>
  <si>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</si>
  <si>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</si>
  <si>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</si>
  <si>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</si>
  <si>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</si>
  <si>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</si>
  <si>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</si>
  <si>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</si>
  <si>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</si>
  <si>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</si>
  <si>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</si>
  <si>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</si>
  <si>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</si>
  <si>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</si>
  <si>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</si>
  <si>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</si>
  <si>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</si>
  <si>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</si>
  <si>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</si>
  <si>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</si>
  <si>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</si>
  <si>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</si>
  <si>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</si>
  <si>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</si>
  <si>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</si>
  <si>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</si>
  <si>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</si>
  <si>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</si>
  <si>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</si>
  <si>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</si>
  <si>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</si>
  <si>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</si>
  <si>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</si>
  <si>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</si>
  <si>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</si>
  <si>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</si>
  <si>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</si>
  <si>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</si>
  <si>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</si>
  <si>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</si>
  <si>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</si>
  <si>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</si>
  <si>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</si>
  <si>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</si>
  <si>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</si>
  <si>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</si>
  <si>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</si>
  <si>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</si>
  <si>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</si>
  <si>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</si>
  <si>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</si>
  <si>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</si>
  <si>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</si>
  <si>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</si>
  <si>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</si>
  <si>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</si>
  <si>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</si>
  <si>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</si>
  <si>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</si>
  <si>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</si>
  <si>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</si>
  <si>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</si>
  <si>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</si>
  <si>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</si>
  <si>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</si>
  <si>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</si>
  <si>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</si>
  <si>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</si>
  <si>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</si>
  <si>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</si>
  <si>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</si>
  <si>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</si>
  <si>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</si>
  <si>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</si>
  <si>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</si>
  <si>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</si>
  <si>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</si>
  <si>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</si>
  <si>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</si>
  <si>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</si>
  <si>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</si>
  <si>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</si>
  <si>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</si>
  <si>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</si>
  <si>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</si>
  <si>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</si>
  <si>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</si>
  <si>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</si>
  <si>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</si>
  <si>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</si>
  <si>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</si>
  <si>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</si>
  <si>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</si>
  <si>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</si>
  <si>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</si>
  <si>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</si>
  <si>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</si>
  <si>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</si>
  <si>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</si>
  <si>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</si>
  <si>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</si>
  <si>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</si>
  <si>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</si>
  <si>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</si>
  <si>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</si>
  <si>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</si>
  <si>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</si>
  <si>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</si>
  <si>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</si>
  <si>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</si>
  <si>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</si>
  <si>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</si>
  <si>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</si>
  <si>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</si>
  <si>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</si>
  <si>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</si>
  <si>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</si>
  <si>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</si>
  <si>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</si>
  <si>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</si>
  <si>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</si>
  <si>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</si>
  <si>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</si>
  <si>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</si>
  <si>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</si>
  <si>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</si>
  <si>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</si>
  <si>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</si>
  <si>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</si>
  <si>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</si>
  <si>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</si>
  <si>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</si>
  <si>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</si>
  <si>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</si>
  <si>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</si>
  <si>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</si>
  <si>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</si>
  <si>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</si>
  <si>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</si>
  <si>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</si>
  <si>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</si>
  <si>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</si>
  <si>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</si>
  <si>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</si>
  <si>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</si>
  <si>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</si>
  <si>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</si>
  <si>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</si>
  <si>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</si>
  <si>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</si>
  <si>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</si>
  <si>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</si>
  <si>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</si>
  <si>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</si>
  <si>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</si>
  <si>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</si>
  <si>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</si>
  <si>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</si>
  <si>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</si>
  <si>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</si>
  <si>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</si>
  <si>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</si>
  <si>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</si>
  <si>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</si>
  <si>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</si>
  <si>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</si>
  <si>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</si>
  <si>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</si>
  <si>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</si>
  <si>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</si>
  <si>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</si>
  <si>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</si>
  <si>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</si>
  <si>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</si>
  <si>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</si>
  <si>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</si>
  <si>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</si>
  <si>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</si>
  <si>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</si>
  <si>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</si>
  <si>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</si>
  <si>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</si>
  <si>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</si>
  <si>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</si>
  <si>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</si>
  <si>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</si>
  <si>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</si>
  <si>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</si>
  <si>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</si>
  <si>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</si>
  <si>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</si>
  <si>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</si>
  <si>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</si>
  <si>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</si>
  <si>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</si>
  <si>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</si>
  <si>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</si>
  <si>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</si>
  <si>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</si>
  <si>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</si>
  <si>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</si>
  <si>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</si>
  <si>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</si>
  <si>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</si>
  <si>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</si>
  <si>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</si>
  <si>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</si>
  <si>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</si>
  <si>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</si>
  <si>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</si>
  <si>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</si>
  <si>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</si>
  <si>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</si>
  <si>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</si>
  <si>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</si>
  <si>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</si>
  <si>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</si>
  <si>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</si>
  <si>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</si>
  <si>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</si>
  <si>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</si>
  <si>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</si>
  <si>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</si>
  <si>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</si>
  <si>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</si>
  <si>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</si>
  <si>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</si>
  <si>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</si>
  <si>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</si>
  <si>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</si>
  <si>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</si>
  <si>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</si>
  <si>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</si>
  <si>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</si>
  <si>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</si>
  <si>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</si>
  <si>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</si>
  <si>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</si>
  <si>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</si>
  <si>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</si>
  <si>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</si>
  <si>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</si>
  <si>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</si>
  <si>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</si>
  <si>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</si>
  <si>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</si>
  <si>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</si>
  <si>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</si>
  <si>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</si>
  <si>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</si>
  <si>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</si>
  <si>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</si>
  <si>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</si>
  <si>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</si>
  <si>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</si>
  <si>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</si>
  <si>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</si>
  <si>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</si>
  <si>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</si>
  <si>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</si>
  <si>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</si>
  <si>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</si>
  <si>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</si>
  <si>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</si>
  <si>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</si>
  <si>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</si>
  <si>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</si>
  <si>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</si>
  <si>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</si>
  <si>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</si>
  <si>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</si>
  <si>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</si>
  <si>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</si>
  <si>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</si>
  <si>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</si>
  <si>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</si>
  <si>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</si>
  <si>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</si>
  <si>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</si>
  <si>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</si>
  <si>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</si>
  <si>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</si>
  <si>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</si>
  <si>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</si>
  <si>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</si>
  <si>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</si>
  <si>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</si>
  <si>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</si>
  <si>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</si>
  <si>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</si>
  <si>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</si>
  <si>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</si>
  <si>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</si>
  <si>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</si>
  <si>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</si>
  <si>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</si>
  <si>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</si>
  <si>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</si>
  <si>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</si>
  <si>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</si>
  <si>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</si>
  <si>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</si>
  <si>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</si>
  <si>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</si>
  <si>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</si>
  <si>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</si>
  <si>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</si>
  <si>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</si>
  <si>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</si>
  <si>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</si>
  <si>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</si>
  <si>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</si>
  <si>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</si>
  <si>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</si>
  <si>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</si>
  <si>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</si>
  <si>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</si>
  <si>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</si>
  <si>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</si>
  <si>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</si>
  <si>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</si>
  <si>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</si>
  <si>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</si>
  <si>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</si>
  <si>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</si>
  <si>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</si>
  <si>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</si>
  <si>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</si>
  <si>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</si>
  <si>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</si>
  <si>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</si>
  <si>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</si>
  <si>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</si>
  <si>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</si>
  <si>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</si>
  <si>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</si>
  <si>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</si>
  <si>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</si>
  <si>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</si>
  <si>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</si>
  <si>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</si>
  <si>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</si>
  <si>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</si>
  <si>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</si>
  <si>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</si>
  <si>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</si>
  <si>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</si>
  <si>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</si>
  <si>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</si>
  <si>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</si>
  <si>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</si>
  <si>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</si>
  <si>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</si>
  <si>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</si>
  <si>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</si>
  <si>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</si>
  <si>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</si>
  <si>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</si>
  <si>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</si>
  <si>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</si>
  <si>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</si>
  <si>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</si>
  <si>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</si>
  <si>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</si>
  <si>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</si>
  <si>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</si>
  <si>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</si>
  <si>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</si>
  <si>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</si>
  <si>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</si>
  <si>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</si>
  <si>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</si>
  <si>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</si>
  <si>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</si>
  <si>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</si>
  <si>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</si>
  <si>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</si>
  <si>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</si>
  <si>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</si>
  <si>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</si>
  <si>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</si>
  <si>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</si>
  <si>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</si>
  <si>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</si>
  <si>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</si>
  <si>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</si>
  <si>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</si>
  <si>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</si>
  <si>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</si>
  <si>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</si>
  <si>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</si>
  <si>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</si>
  <si>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</si>
  <si>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</si>
  <si>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</si>
  <si>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</si>
  <si>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</si>
  <si>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</si>
  <si>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</si>
  <si>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</si>
  <si>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</si>
  <si>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</si>
  <si>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</si>
  <si>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</si>
  <si>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</si>
  <si>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</si>
  <si>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</si>
  <si>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</si>
  <si>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</si>
  <si>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</si>
  <si>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</si>
  <si>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</si>
  <si>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</si>
  <si>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</si>
  <si>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</si>
  <si>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</si>
  <si>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</si>
  <si>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</si>
  <si>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</si>
  <si>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</si>
  <si>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</si>
  <si>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</si>
  <si>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</si>
  <si>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</si>
  <si>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</si>
  <si>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</si>
  <si>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</si>
  <si>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</si>
  <si>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</si>
  <si>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</si>
  <si>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</si>
  <si>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</si>
  <si>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</si>
  <si>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</si>
  <si>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</si>
  <si>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</si>
  <si>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</si>
  <si>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</si>
  <si>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</si>
  <si>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</si>
  <si>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</si>
  <si>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</si>
  <si>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</si>
  <si>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</si>
  <si>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</si>
  <si>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</si>
  <si>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</si>
  <si>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</si>
  <si>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</si>
  <si>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</si>
  <si>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</si>
  <si>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</si>
  <si>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</si>
  <si>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</si>
  <si>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</si>
  <si>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</si>
  <si>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</si>
  <si>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</si>
  <si>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</si>
  <si>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</si>
  <si>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</si>
  <si>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</si>
  <si>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</si>
  <si>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</si>
  <si>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</si>
  <si>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</si>
  <si>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</si>
  <si>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</si>
  <si>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</si>
  <si>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</si>
  <si>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</si>
  <si>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</si>
  <si>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</si>
  <si>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</si>
  <si>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</si>
  <si>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</si>
  <si>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</si>
  <si>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</si>
  <si>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</si>
  <si>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</si>
  <si>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</si>
  <si>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</si>
  <si>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</si>
  <si>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</si>
  <si>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</si>
  <si>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</si>
  <si>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</si>
  <si>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</si>
  <si>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</si>
  <si>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</si>
  <si>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</si>
  <si>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</si>
  <si>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</si>
  <si>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</si>
  <si>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</si>
  <si>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</si>
  <si>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</si>
  <si>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</si>
  <si>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</si>
  <si>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</si>
  <si>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</si>
  <si>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</si>
  <si>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</si>
  <si>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</si>
  <si>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</si>
  <si>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</si>
  <si>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</si>
  <si>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</si>
  <si>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</si>
  <si>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</si>
  <si>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</si>
  <si>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</si>
  <si>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</si>
  <si>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</si>
  <si>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</si>
  <si>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</si>
  <si>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</si>
  <si>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</si>
  <si>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</si>
  <si>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</si>
  <si>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</si>
  <si>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</si>
  <si>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</si>
  <si>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</si>
  <si>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</si>
  <si>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</si>
  <si>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</si>
  <si>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</si>
  <si>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</si>
  <si>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</si>
  <si>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</si>
  <si>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</si>
  <si>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</si>
  <si>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</si>
  <si>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</si>
  <si>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</si>
  <si>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</si>
  <si>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</si>
  <si>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</si>
  <si>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</si>
  <si>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</si>
  <si>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</si>
  <si>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</si>
  <si>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</si>
  <si>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</si>
  <si>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</si>
  <si>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</si>
  <si>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</si>
  <si>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</si>
  <si>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</si>
  <si>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</si>
  <si>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</si>
  <si>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</si>
  <si>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</si>
  <si>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</si>
  <si>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</si>
  <si>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</si>
  <si>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</si>
  <si>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</si>
  <si>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</si>
  <si>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</si>
  <si>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</si>
  <si>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</si>
  <si>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</si>
  <si>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</si>
  <si>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</si>
  <si>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</si>
  <si>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</si>
  <si>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</si>
  <si>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</si>
  <si>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</si>
  <si>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</si>
  <si>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</si>
  <si>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</si>
  <si>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</si>
  <si>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</si>
  <si>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</si>
  <si>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</si>
  <si>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</si>
  <si>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</si>
  <si>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</si>
  <si>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</si>
  <si>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</si>
  <si>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</si>
  <si>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</si>
  <si>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</si>
  <si>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</si>
  <si>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</si>
  <si>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</si>
  <si>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</si>
  <si>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</si>
  <si>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</si>
  <si>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</si>
  <si>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</si>
  <si>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</si>
  <si>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</si>
  <si>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</si>
  <si>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</si>
  <si>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</si>
  <si>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</si>
  <si>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</si>
  <si>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</si>
  <si>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</si>
  <si>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</si>
  <si>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</si>
  <si>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</si>
  <si>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</si>
  <si>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</si>
  <si>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</si>
  <si>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</si>
  <si>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</si>
  <si>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</si>
  <si>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</si>
  <si>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</si>
  <si>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</si>
  <si>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</si>
  <si>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</si>
  <si>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</si>
  <si>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</si>
  <si>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</si>
  <si>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</si>
  <si>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</si>
  <si>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</si>
  <si>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</si>
  <si>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</si>
  <si>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</si>
  <si>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</si>
  <si>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</si>
  <si>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</si>
  <si>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</si>
  <si>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</si>
  <si>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</si>
  <si>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</si>
  <si>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</si>
  <si>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</si>
  <si>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</si>
  <si>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</si>
  <si>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</si>
  <si>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</si>
  <si>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</si>
  <si>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</si>
  <si>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</si>
  <si>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</si>
  <si>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</si>
  <si>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</si>
  <si>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</si>
  <si>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</si>
  <si>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</si>
  <si>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</si>
  <si>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</si>
  <si>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</si>
  <si>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</si>
  <si>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</si>
  <si>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</si>
  <si>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</si>
  <si>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</si>
  <si>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</si>
  <si>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</si>
  <si>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</si>
  <si>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</si>
  <si>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</si>
  <si>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</si>
  <si>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</si>
  <si>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</si>
  <si>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</si>
  <si>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</si>
  <si>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</si>
  <si>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</si>
  <si>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</si>
  <si>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</si>
  <si>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</si>
  <si>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</si>
  <si>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</si>
  <si>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</si>
  <si>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</si>
  <si>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</si>
  <si>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</si>
  <si>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</si>
  <si>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</si>
  <si>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</si>
  <si>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</si>
  <si>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</si>
  <si>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</si>
  <si>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</si>
  <si>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</si>
  <si>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</si>
  <si>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</si>
  <si>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</si>
  <si>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</si>
  <si>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</si>
  <si>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</si>
  <si>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</si>
  <si>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</si>
  <si>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</si>
  <si>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</si>
  <si>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</si>
  <si>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</si>
  <si>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</si>
  <si>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</si>
  <si>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</si>
  <si>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</si>
  <si>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</si>
  <si>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</si>
  <si>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</si>
  <si>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</si>
  <si>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</si>
  <si>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</si>
  <si>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</si>
  <si>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</si>
  <si>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</si>
  <si>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</si>
  <si>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</si>
  <si>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</si>
  <si>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</si>
  <si>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</si>
  <si>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</si>
  <si>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</si>
  <si>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</si>
  <si>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</si>
  <si>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</si>
  <si>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</si>
  <si>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</si>
  <si>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</si>
  <si>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</si>
  <si>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</si>
  <si>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</si>
  <si>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</si>
  <si>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</si>
  <si>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</si>
  <si>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</si>
  <si>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</si>
  <si>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</si>
  <si>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</si>
  <si>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</si>
  <si>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</si>
  <si>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</si>
  <si>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</si>
  <si>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</si>
  <si>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</si>
  <si>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</si>
  <si>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</si>
  <si>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</si>
  <si>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</si>
  <si>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</si>
  <si>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</si>
  <si>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</si>
  <si>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</si>
  <si>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</si>
  <si>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</si>
  <si>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</si>
  <si>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</si>
  <si>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</si>
  <si>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</si>
  <si>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</si>
  <si>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</si>
  <si>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</si>
  <si>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</si>
  <si>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</si>
  <si>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</si>
  <si>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</si>
  <si>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</si>
  <si>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</si>
  <si>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</si>
  <si>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</si>
  <si>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</si>
  <si>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</si>
  <si>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</si>
  <si>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</si>
  <si>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</si>
  <si>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</si>
  <si>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</si>
  <si>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</si>
  <si>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</si>
  <si>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</si>
  <si>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</si>
  <si>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</si>
  <si>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</si>
  <si>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</si>
  <si>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</si>
  <si>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</si>
  <si>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</si>
  <si>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</si>
  <si>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</si>
  <si>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</si>
  <si>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</si>
  <si>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</si>
  <si>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</si>
  <si>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</si>
  <si>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</si>
  <si>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</si>
  <si>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</si>
  <si>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</si>
  <si>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</si>
  <si>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</si>
  <si>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</si>
  <si>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</si>
  <si>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</si>
  <si>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</si>
  <si>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</si>
  <si>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</si>
  <si>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</si>
  <si>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</si>
  <si>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</si>
  <si>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</si>
  <si>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</si>
  <si>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</si>
  <si>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</si>
  <si>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</si>
  <si>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</si>
  <si>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</si>
  <si>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</si>
  <si>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</si>
  <si>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</si>
  <si>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</si>
  <si>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</si>
  <si>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</si>
  <si>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</si>
  <si>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</si>
  <si>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</si>
  <si>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</si>
  <si>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</si>
  <si>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</si>
  <si>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</si>
  <si>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</si>
  <si>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</si>
  <si>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</si>
  <si>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</si>
  <si>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</si>
  <si>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</si>
  <si>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</si>
  <si>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</si>
  <si>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</si>
  <si>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</si>
  <si>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</si>
  <si>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</si>
  <si>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</si>
  <si>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</si>
  <si>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</si>
  <si>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</si>
  <si>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</si>
  <si>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</si>
  <si>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</si>
  <si>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</si>
  <si>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</si>
  <si>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</si>
  <si>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</si>
  <si>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</si>
  <si>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</si>
  <si>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</si>
  <si>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</si>
  <si>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</si>
  <si>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</si>
  <si>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</si>
  <si>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</si>
  <si>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</si>
  <si>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</si>
  <si>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</si>
  <si>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</si>
  <si>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</si>
  <si>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</si>
  <si>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</si>
  <si>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</si>
  <si>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</si>
  <si>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</si>
  <si>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</si>
  <si>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</si>
  <si>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</si>
  <si>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</si>
  <si>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</si>
  <si>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</si>
  <si>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</si>
  <si>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</si>
  <si>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</si>
  <si>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</si>
  <si>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</si>
  <si>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</si>
  <si>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</si>
  <si>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</si>
  <si>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</si>
  <si>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</si>
  <si>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</si>
  <si>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</si>
  <si>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</si>
  <si>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</si>
  <si>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</si>
  <si>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</si>
  <si>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</si>
  <si>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</si>
  <si>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</si>
  <si>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</si>
  <si>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</si>
  <si>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</si>
  <si>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</si>
  <si>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</si>
  <si>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</si>
  <si>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</si>
  <si>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</si>
  <si>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</si>
  <si>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</si>
  <si>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</si>
  <si>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</si>
  <si>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</si>
  <si>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</si>
  <si>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</si>
  <si>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</si>
  <si>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</si>
  <si>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</si>
  <si>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</si>
  <si>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</si>
  <si>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</si>
  <si>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</si>
  <si>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</si>
  <si>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</si>
  <si>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</si>
  <si>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</si>
  <si>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</si>
  <si>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</si>
  <si>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</si>
  <si>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</si>
  <si>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</si>
  <si>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</si>
  <si>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</si>
  <si>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</si>
  <si>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</si>
  <si>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</si>
  <si>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</si>
  <si>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</si>
  <si>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</si>
  <si>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</si>
  <si>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</si>
  <si>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</si>
  <si>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</si>
  <si>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</si>
  <si>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</si>
  <si>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</si>
  <si>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</si>
  <si>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</si>
  <si>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</si>
  <si>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</si>
  <si>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</si>
  <si>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</si>
  <si>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</si>
  <si>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</si>
  <si>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</si>
  <si>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</si>
  <si>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</si>
  <si>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</si>
  <si>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</si>
  <si>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</si>
  <si>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</si>
  <si>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</si>
  <si>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</si>
  <si>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</si>
  <si>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</si>
  <si>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</si>
  <si>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</si>
  <si>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</si>
  <si>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</si>
  <si>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</si>
  <si>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</si>
  <si>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</si>
  <si>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</si>
  <si>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</si>
  <si>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</si>
  <si>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</si>
  <si>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</si>
  <si>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</si>
  <si>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</si>
  <si>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</si>
  <si>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</si>
  <si>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</si>
  <si>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</si>
  <si>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</si>
  <si>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</si>
  <si>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</si>
  <si>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</si>
  <si>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</si>
  <si>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</si>
  <si>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</si>
  <si>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</si>
  <si>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</si>
  <si>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</si>
  <si>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</si>
  <si>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</si>
  <si>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</si>
  <si>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</si>
  <si>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</si>
  <si>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</si>
  <si>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</si>
  <si>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</si>
  <si>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</si>
  <si>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</si>
  <si>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</si>
  <si>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</si>
  <si>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</si>
  <si>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</si>
  <si>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</si>
  <si>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</si>
  <si>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</si>
  <si>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</si>
  <si>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</si>
  <si>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</si>
  <si>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</si>
  <si>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</si>
  <si>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</si>
  <si>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</si>
  <si>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</si>
  <si>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</si>
  <si>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</si>
  <si>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</si>
  <si>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</si>
  <si>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</si>
  <si>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</si>
  <si>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</si>
  <si>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</si>
  <si>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</si>
  <si>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</si>
  <si>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</si>
  <si>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</si>
  <si>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</si>
  <si>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</si>
  <si>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</si>
  <si>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</si>
  <si>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</si>
  <si>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</si>
  <si>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</si>
  <si>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</si>
  <si>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</si>
  <si>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</si>
  <si>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</si>
  <si>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</si>
  <si>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</si>
  <si>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</si>
  <si>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</si>
  <si>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</si>
  <si>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</si>
  <si>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</si>
  <si>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</si>
  <si>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</si>
  <si>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</si>
  <si>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</si>
  <si>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</si>
  <si>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</si>
  <si>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</si>
  <si>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</si>
  <si>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</si>
  <si>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</si>
  <si>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</si>
  <si>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</si>
  <si>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</si>
  <si>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</si>
  <si>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</si>
  <si>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</si>
  <si>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</si>
  <si>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</si>
  <si>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</si>
  <si>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</si>
  <si>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</si>
  <si>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</si>
  <si>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</si>
  <si>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</si>
  <si>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</si>
  <si>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</si>
  <si>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</si>
  <si>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</si>
  <si>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</si>
  <si>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</si>
  <si>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</si>
  <si>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</si>
  <si>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</si>
  <si>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</si>
  <si>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</si>
  <si>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</si>
  <si>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</si>
  <si>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</si>
  <si>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</si>
  <si>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</si>
  <si>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</si>
  <si>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</si>
  <si>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</si>
  <si>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</si>
  <si>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</si>
  <si>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</si>
  <si>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</si>
  <si>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</si>
  <si>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</si>
  <si>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</si>
  <si>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</si>
  <si>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</si>
  <si>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</si>
  <si>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</si>
  <si>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</si>
  <si>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</si>
  <si>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</si>
  <si>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</si>
  <si>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</si>
  <si>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</si>
  <si>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</si>
  <si>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</si>
  <si>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</si>
  <si>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</si>
  <si>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</si>
  <si>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</si>
  <si>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</si>
  <si>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</si>
  <si>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</si>
  <si>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</si>
  <si>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</si>
  <si>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</si>
  <si>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</si>
  <si>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</si>
  <si>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</si>
  <si>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</si>
  <si>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</si>
  <si>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</si>
  <si>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</si>
  <si>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</si>
  <si>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</si>
  <si>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</si>
  <si>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</si>
  <si>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</si>
  <si>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</si>
  <si>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</si>
  <si>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</si>
  <si>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</si>
  <si>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</si>
  <si>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</si>
  <si>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</si>
  <si>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</si>
  <si>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</si>
  <si>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</si>
  <si>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</si>
  <si>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</si>
  <si>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</si>
  <si>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</si>
  <si>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</si>
  <si>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</si>
  <si>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</si>
  <si>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</si>
  <si>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</si>
  <si>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</si>
  <si>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</si>
  <si>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</si>
  <si>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</si>
  <si>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</si>
  <si>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</si>
  <si>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</si>
  <si>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</si>
  <si>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</si>
  <si>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</si>
  <si>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</si>
  <si>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</si>
  <si>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</si>
  <si>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</si>
  <si>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</si>
  <si>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</si>
  <si>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</si>
  <si>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</si>
  <si>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</si>
  <si>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</si>
  <si>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</si>
  <si>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</si>
  <si>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</si>
  <si>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</si>
  <si>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</si>
  <si>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</si>
  <si>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</si>
  <si>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</si>
  <si>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</si>
  <si>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</si>
  <si>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</si>
  <si>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</si>
  <si>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</si>
  <si>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</si>
  <si>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</si>
  <si>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</si>
  <si>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</si>
  <si>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</si>
  <si>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</si>
  <si>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</si>
  <si>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</si>
  <si>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</si>
  <si>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</si>
  <si>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</si>
  <si>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</si>
  <si>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</si>
  <si>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</si>
  <si>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</si>
  <si>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</si>
  <si>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</si>
  <si>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</si>
  <si>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</si>
  <si>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</si>
  <si>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</si>
  <si>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</si>
  <si>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</si>
  <si>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</si>
  <si>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</si>
  <si>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</si>
  <si>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</si>
  <si>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</si>
  <si>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</si>
  <si>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</si>
  <si>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</si>
  <si>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</si>
  <si>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</si>
  <si>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</si>
  <si>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</si>
  <si>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</si>
  <si>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</si>
  <si>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</si>
  <si>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</si>
  <si>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</si>
  <si>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</si>
  <si>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</si>
  <si>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</si>
  <si>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</si>
  <si>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</si>
  <si>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</si>
  <si>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</si>
  <si>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</si>
  <si>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</si>
  <si>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</si>
  <si>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</si>
  <si>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</si>
  <si>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</si>
  <si>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</si>
  <si>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</si>
  <si>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</si>
  <si>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</si>
  <si>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</si>
  <si>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</si>
  <si>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</si>
  <si>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</si>
  <si>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</si>
  <si>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</si>
  <si>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</si>
  <si>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</si>
  <si>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</si>
  <si>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</si>
  <si>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</si>
  <si>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</si>
  <si>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</si>
  <si>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</si>
  <si>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</si>
  <si>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</si>
  <si>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</si>
  <si>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</si>
  <si>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</si>
  <si>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</si>
  <si>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</si>
  <si>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</si>
  <si>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</si>
  <si>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</si>
  <si>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</si>
  <si>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</si>
  <si>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</si>
  <si>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</si>
  <si>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</si>
  <si>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</si>
  <si>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</si>
  <si>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</si>
  <si>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</si>
  <si>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</si>
  <si>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</si>
  <si>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</si>
  <si>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</si>
  <si>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</si>
  <si>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</si>
  <si>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</si>
  <si>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</si>
  <si>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</si>
  <si>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</si>
  <si>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</si>
  <si>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</si>
  <si>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</si>
  <si>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</si>
  <si>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</si>
  <si>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</si>
  <si>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</si>
  <si>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</si>
  <si>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</si>
  <si>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</si>
  <si>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</si>
  <si>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</si>
  <si>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</si>
  <si>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</si>
  <si>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</si>
  <si>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</si>
  <si>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</si>
  <si>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</si>
  <si>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</si>
  <si>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</si>
  <si>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</si>
  <si>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</si>
  <si>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</si>
  <si>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</si>
  <si>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</si>
  <si>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</si>
  <si>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</si>
  <si>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</si>
  <si>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</si>
  <si>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</si>
  <si>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</si>
  <si>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</si>
  <si>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</si>
  <si>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</si>
  <si>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</si>
  <si>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</si>
  <si>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</si>
  <si>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</si>
  <si>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</si>
  <si>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</si>
  <si>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</si>
  <si>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</si>
  <si>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</si>
  <si>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</si>
  <si>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</si>
  <si>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</si>
  <si>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</si>
  <si>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</si>
  <si>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</si>
  <si>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</si>
  <si>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</si>
  <si>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</si>
  <si>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</si>
  <si>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</si>
  <si>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</si>
  <si>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</si>
  <si>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</si>
  <si>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</si>
  <si>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</si>
  <si>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</si>
  <si>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</si>
  <si>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</si>
  <si>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</si>
  <si>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</si>
  <si>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</si>
  <si>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</si>
  <si>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</si>
  <si>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</si>
  <si>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</si>
  <si>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</si>
  <si>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</si>
  <si>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</si>
  <si>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</si>
  <si>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</si>
  <si>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</si>
  <si>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</si>
  <si>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</si>
  <si>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</si>
  <si>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</si>
  <si>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</si>
  <si>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</si>
  <si>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</si>
  <si>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</si>
  <si>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</si>
  <si>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</si>
  <si>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</si>
  <si>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</si>
  <si>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</si>
  <si>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</si>
  <si>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</si>
  <si>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</si>
  <si>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</si>
  <si>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</si>
  <si>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</si>
  <si>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</si>
  <si>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</si>
  <si>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</si>
  <si>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</si>
  <si>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</si>
  <si>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</si>
  <si>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</si>
  <si>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</si>
  <si>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</si>
  <si>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</si>
  <si>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</si>
  <si>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</si>
  <si>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</si>
  <si>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</si>
  <si>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</si>
  <si>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</si>
  <si>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</si>
  <si>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</si>
  <si>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</si>
  <si>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</si>
  <si>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</si>
  <si>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</si>
  <si>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</si>
  <si>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</si>
  <si>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</si>
  <si>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</si>
  <si>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</si>
  <si>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</si>
  <si>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</si>
  <si>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</si>
  <si>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</si>
  <si>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</si>
  <si>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</si>
  <si>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</si>
  <si>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</si>
  <si>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</si>
  <si>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</si>
  <si>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</si>
  <si>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</si>
  <si>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</si>
  <si>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</si>
  <si>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</si>
  <si>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</si>
  <si>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</si>
  <si>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</si>
  <si>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</si>
  <si>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</si>
  <si>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</si>
  <si>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</si>
  <si>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</si>
  <si>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</si>
  <si>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</si>
  <si>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</si>
  <si>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</si>
  <si>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</si>
  <si>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</si>
  <si>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</si>
  <si>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</si>
  <si>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</si>
  <si>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</si>
  <si>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</si>
  <si>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</si>
  <si>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</si>
  <si>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</si>
  <si>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</si>
  <si>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</si>
  <si>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</si>
  <si>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</si>
  <si>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</si>
  <si>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</si>
  <si>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</si>
  <si>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</si>
  <si>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</si>
  <si>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</si>
  <si>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</si>
  <si>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</si>
  <si>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</si>
  <si>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</si>
  <si>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</si>
  <si>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</si>
  <si>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</si>
  <si>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</si>
  <si>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</si>
  <si>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</si>
  <si>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</si>
  <si>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</si>
  <si>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</si>
  <si>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</si>
  <si>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</si>
  <si>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</si>
  <si>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</si>
  <si>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</si>
  <si>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</si>
  <si>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</si>
  <si>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</si>
  <si>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</si>
  <si>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</si>
  <si>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</si>
  <si>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</si>
  <si>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</si>
  <si>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</si>
  <si>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</si>
  <si>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</si>
  <si>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</si>
  <si>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</si>
  <si>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</si>
  <si>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</si>
  <si>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</si>
  <si>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</si>
  <si>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</si>
  <si>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</si>
  <si>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</si>
  <si>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</si>
  <si>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</si>
  <si>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</si>
  <si>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</si>
  <si>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</si>
  <si>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</si>
  <si>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</si>
  <si>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</si>
  <si>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</si>
  <si>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</si>
  <si>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</si>
  <si>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</si>
  <si>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</si>
  <si>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</si>
  <si>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</si>
  <si>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</si>
  <si>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</si>
  <si>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</si>
  <si>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</si>
  <si>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</si>
  <si>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</si>
  <si>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</si>
  <si>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</si>
  <si>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</si>
  <si>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</si>
  <si>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</si>
  <si>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</si>
  <si>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</si>
  <si>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</si>
  <si>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</si>
  <si>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</si>
  <si>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</si>
  <si>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</si>
  <si>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</si>
  <si>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</si>
  <si>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</si>
  <si>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</si>
  <si>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</si>
  <si>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</si>
  <si>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</si>
  <si>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</si>
  <si>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</si>
  <si>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</si>
  <si>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</si>
  <si>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</si>
  <si>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</si>
  <si>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</si>
  <si>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</si>
  <si>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</si>
  <si>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</si>
  <si>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</si>
  <si>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</si>
  <si>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</si>
  <si>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</si>
  <si>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</si>
  <si>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</si>
  <si>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</si>
  <si>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</si>
  <si>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</si>
  <si>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</si>
  <si>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</si>
  <si>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</si>
  <si>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</si>
  <si>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</si>
  <si>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</si>
  <si>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</si>
  <si>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</si>
  <si>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</si>
  <si>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</si>
  <si>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</si>
  <si>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</si>
  <si>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</si>
  <si>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</si>
  <si>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</si>
  <si>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</si>
  <si>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</si>
  <si>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</si>
  <si>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</si>
  <si>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</si>
  <si>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</si>
  <si>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</si>
  <si>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</si>
  <si>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</si>
  <si>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</si>
  <si>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</si>
  <si>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</si>
  <si>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</si>
  <si>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</si>
  <si>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</si>
  <si>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</si>
  <si>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</si>
  <si>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</si>
  <si>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</si>
  <si>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</si>
  <si>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</si>
  <si>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</si>
  <si>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</si>
  <si>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</si>
  <si>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</si>
  <si>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</si>
  <si>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</si>
  <si>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</si>
  <si>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</si>
  <si>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</si>
  <si>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</si>
  <si>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</si>
  <si>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</si>
  <si>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</si>
  <si>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</si>
  <si>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</si>
  <si>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</si>
  <si>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</si>
  <si>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</si>
  <si>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</si>
  <si>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</si>
  <si>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</si>
  <si>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</si>
  <si>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</si>
  <si>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</si>
  <si>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</si>
  <si>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</si>
  <si>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</si>
  <si>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</si>
  <si>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</si>
  <si>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</si>
  <si>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</si>
  <si>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</si>
  <si>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</si>
  <si>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</si>
  <si>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</si>
  <si>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</si>
  <si>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</si>
  <si>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</si>
  <si>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</si>
  <si>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</si>
  <si>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</si>
  <si>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</si>
  <si>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</si>
  <si>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</si>
  <si>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</si>
  <si>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</si>
  <si>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</si>
  <si>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</si>
  <si>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</si>
  <si>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</si>
  <si>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</si>
  <si>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</si>
  <si>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</si>
  <si>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</si>
  <si>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</si>
  <si>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</si>
  <si>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</si>
  <si>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</si>
  <si>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</si>
  <si>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</si>
  <si>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</si>
  <si>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</si>
  <si>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</si>
  <si>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</si>
  <si>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</si>
  <si>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</si>
  <si>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</si>
  <si>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</si>
  <si>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</si>
  <si>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</si>
  <si>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</si>
  <si>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</si>
  <si>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</si>
  <si>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</si>
  <si>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</si>
  <si>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</si>
  <si>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</si>
  <si>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</si>
  <si>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</si>
  <si>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</si>
  <si>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</si>
  <si>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</si>
  <si>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</si>
  <si>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</si>
  <si>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</si>
  <si>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</si>
  <si>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</si>
  <si>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</si>
  <si>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</si>
  <si>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</si>
  <si>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</si>
  <si>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</si>
  <si>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</si>
  <si>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</si>
  <si>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</si>
  <si>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</si>
  <si>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</si>
  <si>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</si>
  <si>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</si>
  <si>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</si>
  <si>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</si>
  <si>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</si>
  <si>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</si>
  <si>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</si>
  <si>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</si>
  <si>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</si>
  <si>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</si>
  <si>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</si>
  <si>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</si>
  <si>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</si>
  <si>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</si>
  <si>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</si>
  <si>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</si>
  <si>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</si>
  <si>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</si>
  <si>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</si>
  <si>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</si>
  <si>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</si>
  <si>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</si>
  <si>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</si>
  <si>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</si>
  <si>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</si>
  <si>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</si>
  <si>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</si>
  <si>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</si>
  <si>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</si>
  <si>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</si>
  <si>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</si>
  <si>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</si>
  <si>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</si>
  <si>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</si>
  <si>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</si>
  <si>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</si>
  <si>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</si>
  <si>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</si>
  <si>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</si>
  <si>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</si>
  <si>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</si>
  <si>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</si>
  <si>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</si>
  <si>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</si>
  <si>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</si>
  <si>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</si>
  <si>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</si>
  <si>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</si>
  <si>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</si>
  <si>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</si>
  <si>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</si>
  <si>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</si>
  <si>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</si>
  <si>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</si>
  <si>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</si>
  <si>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</si>
  <si>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</si>
  <si>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</si>
  <si>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</si>
  <si>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</si>
  <si>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</si>
  <si>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</si>
  <si>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</si>
  <si>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</si>
  <si>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</si>
  <si>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</si>
  <si>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</si>
  <si>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</si>
  <si>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</si>
  <si>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</si>
  <si>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</si>
  <si>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</si>
  <si>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</si>
  <si>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</si>
  <si>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</si>
  <si>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</si>
  <si>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</si>
  <si>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</si>
  <si>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</si>
  <si>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</si>
  <si>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</si>
  <si>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</si>
  <si>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</si>
  <si>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</si>
  <si>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</si>
  <si>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</si>
  <si>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</si>
  <si>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</si>
  <si>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</si>
  <si>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</si>
  <si>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</si>
  <si>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</si>
  <si>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</si>
  <si>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</si>
  <si>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</si>
  <si>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</si>
  <si>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</si>
  <si>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</si>
  <si>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</si>
  <si>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</si>
  <si>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</si>
  <si>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</si>
  <si>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</si>
  <si>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</si>
  <si>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</si>
  <si>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</si>
  <si>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</si>
  <si>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</si>
  <si>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</si>
  <si>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</si>
  <si>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</si>
  <si>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</si>
  <si>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</si>
  <si>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</si>
  <si>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</si>
  <si>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</si>
  <si>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</si>
  <si>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</si>
  <si>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</si>
  <si>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</si>
  <si>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</si>
  <si>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</si>
  <si>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</si>
  <si>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</si>
  <si>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</si>
  <si>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</si>
  <si>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</si>
  <si>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</si>
  <si>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</si>
  <si>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</si>
  <si>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</si>
  <si>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</si>
  <si>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</si>
  <si>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</si>
  <si>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</si>
  <si>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</si>
  <si>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</si>
  <si>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</si>
  <si>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</si>
  <si>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</si>
  <si>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</si>
  <si>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</si>
  <si>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</si>
  <si>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</si>
  <si>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</si>
  <si>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</si>
  <si>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</si>
  <si>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</si>
  <si>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</si>
  <si>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</si>
  <si>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</si>
  <si>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</si>
  <si>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</si>
  <si>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</si>
  <si>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</si>
  <si>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</si>
  <si>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</si>
  <si>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</si>
  <si>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</si>
  <si>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</si>
  <si>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</si>
  <si>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</si>
  <si>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</si>
  <si>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</si>
  <si>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</si>
  <si>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</si>
  <si>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</si>
  <si>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</si>
  <si>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</si>
  <si>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</si>
  <si>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</si>
  <si>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</si>
  <si>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</si>
  <si>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</si>
  <si>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</si>
  <si>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</si>
  <si>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</si>
  <si>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</si>
  <si>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</si>
  <si>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</si>
  <si>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</si>
  <si>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</si>
  <si>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</si>
  <si>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</si>
  <si>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</si>
  <si>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</si>
  <si>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</si>
  <si>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</si>
  <si>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</si>
  <si>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</si>
  <si>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</si>
  <si>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</si>
  <si>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</si>
  <si>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</si>
  <si>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</si>
  <si>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</si>
  <si>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</si>
  <si>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</si>
  <si>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</si>
  <si>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</si>
  <si>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</si>
  <si>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</si>
  <si>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</si>
  <si>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</si>
  <si>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</si>
  <si>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</si>
  <si>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</si>
  <si>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</si>
  <si>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</si>
  <si>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</si>
  <si>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</si>
  <si>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</si>
  <si>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</si>
  <si>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</si>
  <si>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</si>
  <si>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</si>
  <si>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</si>
  <si>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</si>
  <si>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</si>
  <si>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</si>
  <si>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</si>
  <si>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</si>
  <si>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</si>
  <si>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</si>
  <si>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</si>
  <si>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</si>
  <si>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</si>
  <si>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</si>
  <si>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</si>
  <si>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</si>
  <si>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</si>
  <si>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</si>
  <si>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</si>
  <si>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</si>
  <si>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</si>
  <si>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</si>
  <si>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</si>
  <si>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</si>
  <si>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</si>
  <si>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</si>
  <si>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</si>
  <si>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</si>
  <si>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</si>
  <si>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</si>
  <si>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</si>
  <si>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</si>
  <si>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</si>
  <si>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</si>
  <si>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</si>
  <si>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</si>
  <si>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</si>
  <si>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</si>
  <si>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</si>
  <si>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</si>
  <si>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</si>
  <si>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</si>
  <si>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</si>
  <si>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</si>
  <si>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</si>
  <si>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</si>
  <si>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</si>
  <si>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</si>
  <si>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</si>
  <si>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</si>
  <si>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</si>
  <si>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</si>
  <si>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</si>
  <si>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</si>
  <si>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</si>
  <si>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</si>
  <si>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</si>
  <si>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</si>
  <si>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</si>
  <si>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</si>
  <si>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</si>
  <si>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</si>
  <si>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</si>
  <si>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</si>
  <si>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</si>
  <si>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</si>
  <si>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</si>
  <si>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</si>
  <si>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</si>
  <si>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</si>
  <si>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</si>
  <si>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</si>
  <si>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</si>
  <si>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</si>
  <si>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</si>
  <si>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</si>
  <si>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</si>
  <si>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</si>
  <si>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</si>
  <si>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</si>
  <si>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</si>
  <si>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</si>
  <si>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</si>
  <si>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</si>
  <si>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</si>
  <si>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</si>
  <si>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</si>
  <si>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</si>
  <si>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</si>
  <si>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</si>
  <si>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</si>
  <si>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</si>
  <si>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</si>
  <si>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</si>
  <si>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</si>
  <si>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</si>
  <si>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</si>
  <si>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</si>
  <si>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</si>
  <si>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</si>
  <si>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</si>
  <si>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</si>
  <si>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</si>
  <si>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</si>
  <si>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</si>
  <si>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</si>
  <si>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</si>
  <si>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</si>
  <si>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</si>
  <si>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</si>
  <si>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</si>
  <si>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</si>
  <si>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</si>
  <si>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</si>
  <si>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</si>
  <si>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</si>
  <si>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</si>
  <si>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</si>
  <si>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</si>
  <si>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</si>
  <si>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</si>
  <si>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</si>
  <si>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</si>
  <si>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</si>
  <si>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</si>
  <si>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</si>
  <si>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</si>
  <si>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</si>
  <si>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</si>
  <si>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</si>
  <si>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</si>
  <si>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</si>
  <si>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</si>
  <si>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</si>
  <si>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</si>
  <si>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</si>
  <si>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</si>
  <si>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</si>
  <si>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</si>
  <si>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</si>
  <si>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</si>
  <si>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</si>
  <si>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</si>
  <si>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</si>
  <si>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</si>
  <si>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</si>
  <si>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</si>
  <si>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</si>
  <si>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</si>
  <si>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</si>
  <si>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</si>
  <si>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</si>
  <si>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</si>
  <si>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</si>
  <si>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</si>
  <si>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</si>
  <si>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</si>
  <si>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</si>
  <si>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</si>
  <si>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</si>
  <si>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</si>
  <si>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</si>
  <si>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</si>
  <si>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</si>
  <si>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</si>
  <si>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</si>
  <si>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</si>
  <si>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</si>
  <si>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</si>
  <si>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</si>
  <si>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</si>
  <si>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</si>
  <si>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</si>
  <si>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</si>
  <si>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</si>
  <si>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</si>
  <si>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</si>
  <si>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</si>
  <si>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</si>
  <si>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</si>
  <si>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</si>
  <si>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</si>
  <si>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</si>
  <si>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</si>
  <si>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</si>
  <si>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</si>
  <si>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</si>
  <si>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</si>
  <si>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</si>
  <si>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</si>
  <si>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</si>
  <si>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</si>
  <si>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</si>
  <si>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</si>
  <si>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</si>
  <si>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</si>
  <si>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</si>
  <si>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</si>
  <si>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</si>
  <si>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</si>
  <si>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</si>
  <si>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</si>
  <si>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</si>
  <si>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</si>
  <si>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</si>
  <si>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</si>
  <si>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</si>
  <si>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</si>
  <si>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</si>
  <si>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</si>
  <si>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</si>
  <si>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</si>
  <si>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</si>
  <si>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</si>
  <si>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</si>
  <si>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</si>
  <si>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</si>
  <si>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</si>
  <si>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</si>
  <si>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</si>
  <si>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</si>
  <si>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</si>
  <si>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</si>
  <si>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</si>
  <si>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</si>
  <si>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</si>
  <si>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</si>
  <si>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</si>
  <si>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</si>
  <si>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</si>
  <si>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</si>
  <si>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</si>
  <si>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</si>
  <si>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</si>
  <si>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</si>
  <si>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</si>
  <si>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</si>
  <si>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</si>
  <si>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</si>
  <si>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</si>
  <si>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</si>
  <si>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</si>
  <si>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</si>
  <si>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</si>
  <si>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</si>
  <si>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</si>
  <si>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</si>
  <si>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</si>
  <si>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</si>
  <si>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</si>
  <si>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</si>
  <si>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</si>
  <si>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</si>
  <si>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</si>
  <si>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</si>
  <si>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</si>
  <si>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</si>
  <si>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</si>
  <si>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</si>
  <si>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</si>
  <si>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</si>
  <si>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</si>
  <si>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</si>
  <si>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</si>
  <si>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</si>
  <si>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</si>
  <si>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</si>
  <si>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</si>
  <si>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</si>
  <si>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</si>
  <si>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</si>
  <si>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</si>
  <si>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</si>
  <si>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</si>
  <si>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</si>
  <si>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</si>
  <si>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</si>
  <si>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</si>
  <si>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</si>
  <si>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</si>
  <si>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</si>
  <si>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</si>
  <si>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</si>
  <si>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</si>
  <si>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</si>
  <si>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</si>
  <si>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</si>
  <si>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</si>
  <si>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</si>
  <si>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</si>
  <si>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</si>
  <si>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</si>
  <si>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</si>
  <si>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</si>
  <si>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</si>
  <si>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</si>
  <si>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</si>
  <si>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</si>
  <si>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</si>
  <si>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</si>
  <si>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</si>
  <si>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</si>
  <si>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</si>
  <si>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</si>
  <si>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</si>
  <si>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</si>
  <si>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</si>
  <si>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</si>
  <si>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</si>
  <si>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</si>
  <si>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</si>
  <si>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</si>
  <si>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</si>
  <si>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</si>
  <si>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</si>
  <si>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</si>
  <si>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</si>
  <si>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</si>
  <si>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</si>
  <si>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</si>
  <si>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</si>
  <si>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</si>
  <si>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</si>
  <si>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</si>
  <si>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</si>
  <si>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</si>
  <si>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</si>
  <si>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</si>
  <si>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</si>
  <si>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</si>
  <si>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</si>
  <si>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</si>
  <si>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</si>
  <si>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</si>
  <si>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</si>
  <si>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</si>
  <si>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</si>
  <si>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</si>
  <si>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</si>
  <si>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</si>
  <si>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</si>
  <si>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</si>
  <si>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</si>
  <si>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</si>
  <si>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</si>
  <si>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</si>
  <si>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</si>
  <si>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</si>
  <si>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</si>
  <si>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</si>
  <si>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</si>
  <si>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</si>
  <si>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</si>
  <si>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</si>
  <si>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</si>
  <si>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</si>
  <si>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</si>
  <si>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</si>
  <si>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</si>
  <si>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</si>
  <si>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</si>
  <si>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</si>
  <si>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</si>
  <si>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</si>
  <si>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</si>
  <si>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</si>
  <si>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</si>
  <si>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</si>
  <si>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</si>
  <si>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</si>
  <si>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</si>
  <si>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</si>
  <si>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</si>
  <si>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</si>
  <si>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</si>
  <si>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</si>
  <si>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</si>
  <si>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</si>
  <si>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</si>
  <si>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</si>
  <si>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</si>
  <si>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</si>
  <si>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</si>
  <si>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</si>
  <si>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</si>
  <si>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</si>
  <si>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</si>
  <si>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</si>
  <si>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</si>
  <si>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</si>
  <si>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</si>
  <si>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</si>
  <si>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</si>
  <si>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</si>
  <si>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</si>
  <si>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</si>
  <si>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</si>
  <si>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</si>
  <si>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</si>
  <si>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</si>
  <si>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</si>
  <si>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</si>
  <si>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</si>
  <si>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</si>
  <si>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</si>
  <si>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</si>
  <si>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</si>
  <si>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</si>
  <si>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</si>
  <si>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</si>
  <si>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</si>
  <si>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</si>
  <si>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</si>
  <si>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</si>
  <si>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</si>
  <si>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</si>
  <si>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</si>
  <si>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</si>
  <si>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</si>
  <si>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</si>
  <si>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</si>
  <si>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</si>
  <si>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</si>
  <si>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</si>
  <si>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</si>
  <si>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</si>
  <si>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</si>
  <si>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</si>
  <si>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</si>
  <si>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</si>
  <si>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</si>
  <si>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</si>
  <si>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</si>
  <si>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</si>
  <si>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</si>
  <si>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</si>
  <si>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</si>
  <si>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</si>
  <si>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</si>
  <si>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</si>
  <si>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</si>
  <si>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</si>
  <si>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</si>
  <si>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</si>
  <si>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</si>
  <si>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</si>
  <si>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</si>
  <si>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</si>
  <si>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</si>
  <si>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</si>
  <si>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</si>
  <si>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</si>
  <si>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</si>
  <si>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</si>
  <si>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</si>
  <si>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</si>
  <si>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</si>
  <si>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</si>
  <si>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</si>
  <si>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</si>
  <si>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</si>
  <si>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</si>
  <si>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</si>
  <si>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</si>
  <si>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</si>
  <si>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</si>
  <si>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</si>
  <si>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</si>
  <si>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</si>
  <si>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</si>
  <si>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</si>
  <si>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</si>
  <si>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</si>
  <si>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</si>
  <si>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</si>
  <si>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</si>
  <si>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</si>
  <si>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</si>
  <si>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</si>
  <si>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</si>
  <si>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</si>
  <si>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</si>
  <si>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</si>
  <si>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</si>
  <si>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</si>
  <si>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</si>
  <si>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</si>
  <si>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</si>
  <si>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</si>
  <si>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</si>
  <si>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</si>
  <si>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</si>
  <si>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</si>
  <si>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</si>
  <si>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</si>
  <si>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</si>
  <si>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</si>
  <si>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</si>
  <si>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</si>
  <si>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</si>
  <si>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</si>
  <si>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</si>
  <si>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</si>
  <si>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</si>
  <si>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</si>
  <si>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</si>
  <si>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</si>
  <si>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</si>
  <si>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</si>
  <si>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</si>
  <si>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</si>
  <si>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</si>
  <si>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</si>
  <si>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</si>
  <si>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</si>
  <si>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</si>
  <si>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</si>
  <si>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</si>
  <si>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</si>
  <si>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</si>
  <si>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</si>
  <si>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</si>
  <si>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</si>
  <si>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</si>
  <si>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</si>
  <si>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</si>
  <si>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</si>
  <si>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</si>
  <si>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</si>
  <si>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</si>
  <si>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</si>
  <si>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</si>
  <si>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</si>
  <si>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</si>
  <si>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</si>
  <si>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</si>
  <si>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</si>
  <si>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</si>
  <si>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</si>
  <si>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</si>
  <si>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</si>
  <si>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</si>
  <si>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</si>
  <si>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</si>
  <si>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</si>
  <si>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</si>
  <si>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</si>
  <si>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</si>
  <si>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</si>
  <si>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</si>
  <si>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</si>
  <si>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</si>
  <si>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</si>
  <si>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</si>
  <si>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</si>
  <si>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</si>
  <si>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</si>
  <si>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</si>
  <si>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</si>
  <si>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</si>
  <si>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</si>
  <si>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</si>
  <si>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</si>
  <si>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</si>
  <si>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</si>
  <si>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</si>
  <si>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</si>
  <si>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</si>
  <si>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</si>
  <si>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</si>
  <si>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</si>
  <si>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</si>
  <si>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</si>
  <si>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</si>
  <si>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</si>
  <si>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</si>
  <si>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</si>
  <si>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</si>
  <si>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</si>
  <si>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</si>
  <si>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</si>
  <si>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</si>
  <si>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</si>
  <si>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</si>
  <si>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</si>
  <si>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</si>
  <si>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</si>
  <si>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</si>
  <si>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</si>
  <si>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</si>
  <si>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</si>
  <si>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</si>
  <si>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</si>
  <si>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</si>
  <si>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</si>
  <si>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</si>
  <si>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</si>
  <si>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</si>
  <si>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</si>
  <si>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</si>
  <si>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</si>
  <si>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</si>
  <si>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</si>
  <si>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</si>
  <si>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</si>
  <si>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</si>
  <si>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</si>
  <si>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</si>
  <si>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</si>
  <si>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</si>
  <si>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</si>
  <si>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</si>
  <si>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</si>
  <si>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</si>
  <si>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</si>
  <si>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</si>
  <si>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</si>
  <si>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</si>
  <si>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</si>
  <si>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</si>
  <si>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</si>
  <si>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</si>
  <si>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</si>
  <si>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</si>
  <si>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</si>
  <si>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</si>
  <si>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</si>
  <si>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</si>
  <si>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</si>
  <si>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</si>
  <si>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</si>
  <si>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</si>
  <si>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</si>
  <si>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</si>
  <si>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</si>
  <si>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</si>
  <si>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</si>
  <si>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</si>
  <si>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</si>
  <si>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</si>
  <si>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</si>
  <si>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</si>
  <si>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</si>
  <si>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</si>
  <si>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</si>
  <si>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</si>
  <si>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</si>
  <si>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</si>
  <si>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</si>
  <si>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</si>
  <si>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</si>
  <si>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</si>
  <si>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</si>
  <si>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</si>
  <si>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</si>
  <si>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</si>
  <si>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</si>
  <si>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</si>
  <si>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</si>
  <si>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</si>
  <si>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</si>
  <si>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</si>
  <si>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</si>
  <si>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</si>
  <si>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</si>
  <si>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</si>
  <si>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</si>
  <si>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</si>
  <si>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</si>
  <si>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</si>
  <si>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</si>
  <si>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</si>
  <si>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</si>
  <si>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</si>
  <si>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</si>
  <si>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</si>
  <si>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</si>
  <si>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</si>
  <si>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</si>
  <si>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</si>
  <si>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</si>
  <si>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</si>
  <si>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</si>
  <si>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</si>
  <si>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</si>
  <si>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</si>
  <si>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</si>
  <si>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</si>
  <si>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</si>
  <si>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</si>
  <si>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</si>
  <si>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</si>
  <si>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</si>
  <si>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</si>
  <si>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</si>
  <si>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</si>
  <si>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</si>
  <si>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</si>
  <si>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</si>
  <si>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</si>
  <si>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</si>
  <si>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</si>
  <si>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</si>
  <si>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</si>
  <si>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</si>
  <si>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</si>
  <si>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</si>
  <si>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</si>
  <si>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</si>
  <si>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</si>
  <si>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</si>
  <si>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</si>
  <si>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</si>
  <si>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</si>
  <si>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</si>
  <si>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</si>
  <si>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</si>
  <si>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</si>
  <si>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</si>
  <si>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</si>
  <si>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</si>
  <si>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</si>
  <si>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</si>
  <si>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</si>
  <si>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</si>
  <si>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</si>
  <si>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</si>
  <si>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</si>
  <si>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</si>
  <si>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</si>
  <si>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</si>
  <si>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</si>
  <si>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</si>
  <si>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</si>
  <si>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</si>
  <si>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</si>
  <si>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</si>
  <si>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</si>
  <si>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</si>
  <si>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</si>
  <si>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</si>
  <si>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</si>
  <si>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</si>
  <si>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</si>
  <si>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</si>
  <si>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</si>
  <si>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</si>
  <si>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</si>
  <si>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</si>
  <si>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</si>
  <si>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</si>
  <si>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</si>
  <si>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</si>
  <si>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</si>
  <si>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</si>
  <si>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</si>
  <si>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</si>
  <si>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</si>
  <si>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</si>
  <si>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</si>
  <si>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</si>
  <si>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</si>
  <si>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</si>
  <si>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</si>
  <si>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</si>
  <si>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</si>
  <si>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</si>
  <si>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</si>
  <si>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</si>
  <si>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</si>
  <si>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</si>
  <si>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</si>
  <si>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</si>
  <si>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</si>
  <si>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</si>
  <si>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</si>
  <si>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</si>
  <si>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</si>
  <si>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</si>
  <si>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</si>
  <si>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</si>
  <si>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</si>
  <si>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</si>
  <si>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</si>
  <si>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</si>
  <si>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</si>
  <si>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</si>
  <si>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</si>
  <si>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</si>
  <si>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</si>
  <si>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</si>
  <si>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</si>
  <si>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</si>
  <si>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</si>
  <si>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</si>
  <si>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</si>
  <si>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</si>
  <si>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</si>
  <si>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</si>
  <si>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</si>
  <si>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</si>
  <si>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</si>
  <si>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</si>
  <si>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</si>
  <si>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</si>
  <si>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</si>
  <si>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</si>
  <si>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</si>
  <si>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</si>
  <si>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</si>
  <si>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</si>
  <si>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</si>
  <si>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</si>
  <si>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</si>
  <si>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</si>
  <si>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</si>
  <si>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</si>
  <si>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</si>
  <si>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</si>
  <si>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</si>
  <si>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</si>
  <si>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</si>
  <si>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</si>
  <si>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</si>
  <si>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</si>
  <si>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</si>
  <si>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</si>
  <si>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</si>
  <si>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</si>
  <si>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</si>
  <si>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</si>
  <si>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</si>
  <si>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</si>
  <si>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</si>
  <si>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</si>
  <si>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</si>
  <si>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</si>
  <si>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</si>
  <si>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</si>
  <si>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</si>
  <si>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</si>
  <si>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</si>
  <si>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</si>
  <si>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</si>
  <si>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</si>
  <si>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</si>
  <si>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</si>
  <si>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</si>
  <si>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</si>
  <si>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</si>
  <si>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</si>
  <si>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</si>
  <si>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</si>
  <si>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</si>
  <si>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</si>
  <si>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</si>
  <si>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</si>
  <si>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</si>
  <si>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</si>
  <si>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</si>
  <si>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</si>
  <si>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</si>
  <si>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</si>
  <si>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</si>
  <si>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</si>
  <si>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</si>
  <si>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</si>
  <si>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</si>
  <si>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</si>
  <si>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</si>
  <si>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</si>
  <si>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</si>
  <si>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</si>
  <si>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</si>
  <si>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</si>
  <si>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</si>
  <si>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</si>
  <si>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</si>
  <si>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</si>
  <si>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</si>
  <si>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</si>
  <si>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</si>
  <si>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</si>
  <si>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</si>
  <si>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</si>
  <si>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</si>
  <si>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</si>
  <si>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</si>
  <si>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</si>
  <si>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</si>
  <si>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</si>
  <si>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</si>
  <si>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</si>
  <si>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</si>
  <si>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</si>
  <si>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</si>
  <si>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</si>
  <si>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</si>
  <si>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</si>
  <si>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</si>
  <si>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</si>
  <si>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</si>
  <si>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</si>
  <si>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</si>
  <si>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</si>
  <si>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</si>
  <si>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</si>
  <si>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</si>
  <si>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</si>
  <si>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</si>
  <si>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</si>
  <si>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</si>
  <si>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</si>
  <si>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</si>
  <si>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</si>
  <si>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</si>
  <si>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</si>
  <si>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</si>
  <si>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</si>
  <si>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</si>
  <si>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</si>
  <si>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</si>
  <si>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</si>
  <si>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</si>
  <si>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</si>
  <si>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</si>
  <si>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</si>
  <si>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</si>
  <si>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</si>
  <si>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</si>
  <si>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</si>
  <si>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</si>
  <si>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</si>
  <si>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</si>
  <si>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</si>
  <si>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</si>
  <si>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</si>
  <si>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</si>
  <si>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</si>
  <si>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</si>
  <si>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</si>
  <si>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</si>
  <si>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</si>
  <si>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</si>
  <si>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</si>
  <si>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</si>
  <si>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</si>
  <si>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</si>
  <si>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</si>
  <si>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</si>
  <si>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</si>
  <si>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</si>
  <si>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</si>
  <si>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</si>
  <si>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</si>
  <si>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</si>
  <si>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</si>
  <si>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</si>
  <si>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</si>
  <si>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</si>
  <si>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</si>
  <si>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</si>
  <si>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</si>
  <si>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</si>
  <si>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</si>
  <si>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</si>
  <si>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</si>
  <si>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</si>
  <si>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</si>
  <si>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</si>
  <si>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</si>
  <si>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</si>
  <si>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</si>
  <si>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</si>
  <si>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</si>
  <si>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</si>
  <si>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</si>
  <si>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</si>
  <si>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</si>
  <si>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</si>
  <si>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</si>
  <si>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</si>
  <si>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</si>
  <si>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</si>
  <si>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</si>
  <si>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</si>
  <si>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</si>
  <si>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</si>
  <si>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</si>
  <si>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</si>
  <si>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</si>
  <si>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</si>
  <si>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</si>
  <si>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</si>
  <si>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</si>
  <si>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</si>
  <si>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</si>
  <si>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</si>
  <si>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</si>
  <si>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</si>
  <si>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</si>
  <si>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</si>
  <si>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</si>
  <si>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</si>
  <si>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</si>
  <si>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</si>
  <si>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</si>
  <si>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</si>
  <si>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</si>
  <si>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</si>
  <si>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</si>
  <si>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</si>
  <si>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</si>
  <si>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</si>
  <si>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</si>
  <si>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</si>
  <si>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</si>
  <si>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</si>
  <si>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</si>
  <si>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</si>
  <si>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</si>
  <si>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</si>
  <si>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</si>
  <si>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</si>
  <si>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</si>
  <si>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</si>
  <si>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</si>
  <si>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</si>
  <si>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</si>
  <si>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</si>
  <si>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</si>
  <si>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</si>
  <si>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</si>
  <si>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</si>
  <si>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</si>
  <si>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</si>
  <si>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</si>
  <si>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</si>
  <si>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</si>
  <si>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</si>
  <si>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</si>
  <si>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</si>
  <si>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</si>
  <si>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</si>
  <si>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</si>
  <si>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</si>
  <si>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</si>
  <si>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</si>
  <si>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</si>
  <si>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</si>
  <si>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</si>
  <si>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</si>
  <si>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</si>
  <si>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</si>
  <si>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</si>
  <si>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</si>
  <si>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</si>
  <si>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</si>
  <si>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</si>
  <si>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</si>
  <si>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</si>
  <si>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</si>
  <si>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</si>
  <si>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</si>
  <si>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</si>
  <si>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</si>
  <si>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</si>
  <si>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</si>
  <si>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</si>
  <si>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</si>
  <si>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</si>
  <si>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</si>
  <si>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</si>
  <si>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</si>
  <si>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</si>
  <si>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</si>
  <si>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</si>
  <si>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</si>
  <si>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</si>
  <si>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</si>
  <si>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</si>
  <si>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</si>
  <si>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</si>
  <si>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</si>
  <si>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</si>
  <si>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</si>
  <si>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</si>
  <si>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</si>
  <si>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</si>
  <si>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</si>
  <si>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</si>
  <si>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</si>
  <si>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</si>
  <si>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</si>
  <si>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</si>
  <si>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</si>
  <si>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</si>
  <si>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</si>
  <si>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</si>
  <si>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</si>
  <si>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</si>
  <si>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</si>
  <si>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</si>
  <si>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</si>
  <si>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</si>
  <si>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</si>
  <si>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</si>
  <si>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</si>
  <si>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</si>
  <si>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</si>
  <si>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</si>
  <si>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</si>
  <si>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</si>
  <si>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</si>
  <si>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</si>
  <si>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</si>
  <si>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</si>
  <si>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</si>
  <si>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</si>
  <si>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</si>
  <si>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</si>
  <si>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</si>
  <si>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</si>
  <si>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</si>
  <si>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</si>
  <si>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</si>
  <si>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</si>
  <si>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</si>
  <si>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</si>
  <si>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</si>
  <si>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</si>
  <si>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</si>
  <si>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</si>
  <si>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</si>
  <si>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</si>
  <si>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</si>
  <si>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</si>
  <si>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</si>
  <si>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</si>
  <si>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</si>
  <si>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</si>
  <si>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</si>
  <si>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</si>
  <si>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</si>
  <si>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</si>
  <si>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</si>
  <si>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</si>
  <si>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</si>
  <si>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</si>
  <si>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</si>
  <si>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</si>
  <si>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</si>
  <si>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</si>
  <si>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</si>
  <si>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</si>
  <si>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</si>
  <si>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</si>
  <si>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</si>
  <si>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</si>
  <si>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</si>
  <si>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</si>
  <si>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</si>
  <si>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</si>
  <si>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</si>
  <si>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</si>
  <si>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</si>
  <si>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</si>
  <si>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</si>
  <si>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</si>
  <si>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</si>
  <si>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</si>
  <si>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</si>
  <si>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</si>
  <si>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</si>
  <si>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</si>
  <si>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</si>
  <si>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</si>
  <si>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</si>
  <si>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</si>
  <si>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</si>
  <si>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</si>
  <si>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</si>
  <si>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</si>
  <si>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</si>
  <si>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</si>
  <si>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</si>
  <si>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</si>
  <si>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</si>
  <si>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</si>
  <si>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</si>
  <si>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</si>
  <si>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</si>
  <si>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</si>
  <si>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</si>
  <si>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</si>
  <si>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</si>
  <si>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</si>
  <si>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</si>
  <si>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</si>
  <si>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</si>
  <si>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</si>
  <si>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</si>
  <si>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</si>
  <si>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</si>
  <si>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</si>
  <si>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</si>
  <si>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</si>
  <si>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</si>
  <si>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</si>
  <si>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</si>
  <si>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</si>
  <si>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</si>
  <si>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</si>
  <si>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</si>
  <si>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</si>
  <si>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</si>
  <si>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</si>
  <si>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</si>
  <si>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</si>
  <si>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</si>
  <si>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</si>
  <si>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</si>
  <si>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</si>
  <si>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</si>
  <si>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</si>
  <si>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</si>
  <si>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</si>
  <si>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</si>
  <si>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</si>
  <si>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</si>
  <si>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</si>
  <si>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</si>
  <si>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</si>
  <si>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</si>
  <si>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</si>
  <si>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</si>
  <si>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</si>
  <si>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</si>
  <si>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</si>
  <si>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</si>
  <si>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</si>
  <si>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</si>
  <si>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</si>
  <si>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</si>
  <si>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</si>
  <si>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</si>
  <si>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</si>
  <si>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</si>
  <si>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</si>
  <si>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</si>
  <si>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</si>
  <si>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</si>
  <si>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</si>
  <si>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</si>
  <si>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</si>
  <si>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</si>
  <si>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</si>
  <si>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</si>
  <si>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</si>
  <si>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</si>
  <si>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</si>
  <si>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</si>
  <si>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</si>
  <si>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</si>
  <si>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</si>
  <si>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</si>
  <si>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</si>
  <si>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</si>
  <si>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</si>
  <si>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</si>
  <si>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</si>
  <si>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</si>
  <si>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</si>
  <si>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</si>
  <si>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</si>
  <si>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</si>
  <si>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</si>
  <si>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</si>
  <si>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</si>
  <si>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</si>
  <si>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</si>
  <si>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</si>
  <si>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</si>
  <si>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</si>
  <si>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</si>
  <si>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</si>
  <si>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</si>
  <si>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</si>
  <si>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</si>
  <si>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</si>
  <si>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</si>
  <si>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</si>
  <si>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</si>
  <si>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</si>
  <si>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</si>
  <si>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</si>
  <si>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</si>
  <si>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</si>
  <si>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</si>
  <si>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</si>
  <si>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</si>
  <si>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</si>
  <si>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</si>
  <si>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</si>
  <si>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</si>
  <si>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</si>
  <si>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</si>
  <si>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</si>
  <si>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</si>
  <si>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</si>
  <si>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</si>
  <si>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</si>
  <si>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</si>
  <si>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</si>
  <si>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</si>
  <si>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</si>
  <si>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</si>
  <si>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</si>
  <si>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</si>
  <si>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</si>
  <si>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</si>
  <si>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</si>
  <si>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</si>
  <si>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</si>
  <si>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</si>
  <si>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</si>
  <si>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</si>
  <si>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</si>
  <si>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</si>
  <si>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</si>
  <si>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</si>
  <si>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</si>
  <si>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</si>
  <si>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</si>
  <si>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</si>
  <si>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</si>
  <si>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</si>
  <si>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</si>
  <si>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</si>
  <si>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</si>
  <si>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</si>
  <si>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</si>
  <si>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</si>
  <si>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</si>
  <si>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</si>
  <si>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</si>
  <si>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</si>
  <si>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</si>
  <si>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</si>
  <si>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</si>
  <si>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</si>
  <si>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</si>
  <si>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</si>
  <si>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</si>
  <si>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</si>
  <si>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</si>
  <si>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</si>
  <si>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</si>
  <si>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</si>
  <si>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</si>
  <si>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</si>
  <si>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</si>
  <si>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</si>
  <si>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</si>
  <si>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</si>
  <si>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</si>
  <si>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</si>
  <si>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</si>
  <si>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</si>
  <si>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</si>
  <si>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</si>
  <si>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</si>
  <si>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</si>
  <si>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</si>
  <si>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</si>
  <si>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</si>
  <si>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</si>
  <si>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</si>
  <si>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</si>
  <si>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</si>
  <si>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</si>
  <si>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</si>
  <si>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</si>
  <si>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</si>
  <si>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</si>
  <si>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</si>
  <si>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</si>
  <si>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</si>
  <si>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</si>
  <si>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</si>
  <si>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</si>
  <si>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</si>
  <si>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</si>
  <si>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</si>
  <si>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</si>
  <si>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</si>
  <si>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</si>
  <si>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</si>
  <si>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</si>
  <si>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</si>
  <si>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</si>
  <si>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</si>
  <si>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</si>
  <si>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</si>
  <si>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</si>
  <si>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</si>
  <si>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</si>
  <si>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</si>
  <si>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</si>
  <si>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</si>
  <si>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</si>
  <si>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</si>
  <si>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</si>
  <si>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</si>
  <si>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</si>
  <si>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</si>
  <si>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</si>
  <si>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</si>
  <si>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</si>
  <si>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</si>
  <si>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</si>
  <si>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</si>
  <si>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</si>
  <si>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</si>
  <si>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</si>
  <si>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</si>
  <si>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</si>
  <si>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</si>
  <si>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</si>
  <si>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</si>
  <si>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</si>
  <si>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</si>
  <si>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</si>
  <si>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</si>
  <si>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</si>
  <si>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</si>
  <si>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</si>
  <si>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</si>
  <si>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</si>
  <si>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</si>
  <si>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</si>
  <si>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</si>
  <si>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</si>
  <si>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</si>
  <si>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</si>
  <si>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</si>
  <si>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</si>
  <si>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</si>
  <si>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</si>
  <si>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</si>
  <si>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</si>
  <si>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</si>
  <si>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</si>
  <si>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</si>
  <si>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</si>
  <si>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</si>
  <si>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</si>
  <si>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</si>
  <si>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</si>
  <si>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</si>
  <si>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</si>
  <si>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</si>
  <si>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</si>
  <si>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</si>
  <si>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</si>
  <si>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</si>
  <si>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</si>
  <si>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</si>
  <si>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</si>
  <si>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</si>
  <si>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</si>
  <si>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</si>
  <si>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</si>
  <si>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</si>
  <si>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</si>
  <si>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</si>
  <si>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</si>
  <si>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</si>
  <si>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</si>
  <si>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</si>
  <si>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</si>
  <si>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</si>
  <si>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</si>
  <si>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</si>
  <si>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</si>
  <si>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</si>
  <si>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</si>
  <si>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</si>
  <si>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</si>
  <si>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</si>
  <si>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</si>
  <si>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</si>
  <si>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</si>
  <si>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</si>
  <si>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</si>
  <si>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</si>
  <si>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</si>
  <si>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</si>
  <si>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</si>
  <si>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</si>
  <si>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</si>
  <si>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</si>
  <si>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</si>
  <si>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</si>
  <si>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</si>
  <si>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</si>
  <si>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</si>
  <si>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</si>
  <si>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</si>
  <si>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</si>
  <si>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</si>
  <si>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</si>
  <si>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</si>
  <si>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</si>
  <si>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</si>
  <si>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</si>
  <si>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</si>
  <si>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</si>
  <si>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</si>
  <si>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</si>
  <si>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</si>
  <si>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</si>
  <si>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</si>
  <si>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</si>
  <si>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</si>
  <si>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</si>
  <si>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</si>
  <si>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</si>
  <si>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</si>
  <si>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</si>
  <si>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</si>
  <si>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</si>
  <si>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</si>
  <si>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</si>
  <si>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</si>
  <si>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</si>
  <si>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</si>
  <si>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</si>
  <si>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</si>
  <si>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</si>
  <si>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</si>
  <si>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</si>
  <si>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</si>
  <si>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</si>
  <si>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</si>
  <si>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</si>
  <si>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</si>
  <si>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</si>
  <si>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</si>
  <si>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</si>
  <si>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</si>
  <si>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</si>
  <si>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</si>
  <si>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</si>
  <si>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</si>
  <si>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</si>
  <si>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</si>
  <si>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</si>
  <si>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</si>
  <si>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</si>
  <si>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</si>
  <si>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</si>
  <si>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</si>
  <si>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</si>
  <si>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</si>
  <si>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</si>
  <si>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</si>
  <si>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</si>
  <si>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</si>
  <si>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</si>
  <si>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</si>
  <si>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</si>
  <si>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</si>
  <si>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</si>
  <si>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</si>
  <si>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</si>
  <si>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</si>
  <si>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</si>
  <si>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</si>
  <si>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</si>
  <si>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</si>
  <si>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</si>
  <si>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</si>
  <si>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</si>
  <si>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</si>
  <si>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</si>
  <si>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</si>
  <si>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</si>
  <si>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</si>
  <si>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</si>
  <si>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</si>
  <si>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</si>
  <si>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</si>
  <si>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</si>
  <si>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</si>
  <si>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</si>
  <si>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</si>
  <si>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</si>
  <si>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</si>
  <si>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</si>
  <si>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</si>
  <si>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</si>
  <si>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</si>
  <si>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</si>
  <si>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</si>
  <si>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</si>
  <si>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</si>
  <si>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</si>
  <si>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</si>
  <si>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</si>
  <si>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</si>
  <si>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</si>
  <si>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</si>
  <si>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</si>
  <si>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</si>
  <si>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</si>
  <si>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</si>
  <si>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</si>
  <si>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</si>
  <si>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</si>
  <si>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</si>
  <si>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</si>
  <si>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</si>
  <si>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</si>
  <si>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</si>
  <si>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</si>
  <si>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</si>
  <si>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</si>
  <si>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</si>
  <si>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</si>
  <si>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</si>
  <si>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</si>
  <si>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</si>
  <si>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</si>
  <si>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</si>
  <si>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</si>
  <si>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</si>
  <si>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</si>
  <si>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</si>
  <si>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</si>
  <si>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</si>
  <si>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</si>
  <si>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</si>
  <si>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</si>
  <si>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</si>
  <si>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</si>
  <si>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</si>
  <si>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</si>
  <si>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</si>
  <si>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</si>
  <si>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</si>
  <si>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</si>
  <si>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</si>
  <si>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</si>
  <si>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</si>
  <si>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</si>
  <si>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</si>
  <si>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</si>
  <si>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</si>
  <si>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</si>
  <si>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</si>
  <si>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</si>
  <si>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</si>
  <si>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</si>
  <si>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</si>
  <si>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</si>
  <si>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</si>
  <si>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</si>
  <si>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</si>
  <si>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</si>
  <si>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</si>
  <si>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</si>
  <si>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</si>
  <si>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</si>
  <si>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</si>
  <si>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</si>
  <si>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</si>
  <si>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</si>
  <si>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</si>
  <si>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</si>
  <si>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</si>
  <si>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</si>
  <si>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</si>
  <si>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</si>
  <si>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</si>
  <si>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</si>
  <si>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</si>
  <si>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</si>
  <si>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</si>
  <si>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</si>
  <si>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</si>
  <si>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</si>
  <si>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</si>
  <si>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</si>
  <si>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</si>
  <si>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</si>
  <si>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</si>
  <si>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</si>
  <si>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</si>
  <si>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</si>
  <si>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</si>
  <si>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</si>
  <si>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</si>
  <si>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</si>
  <si>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</si>
  <si>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</si>
  <si>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</si>
  <si>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</si>
  <si>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</si>
  <si>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</si>
  <si>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</si>
  <si>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</si>
  <si>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</si>
  <si>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</si>
  <si>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</si>
  <si>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</si>
  <si>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</si>
  <si>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</si>
  <si>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</si>
  <si>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</si>
  <si>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</si>
  <si>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</si>
  <si>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</si>
  <si>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</si>
  <si>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</si>
  <si>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</si>
  <si>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</si>
  <si>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</si>
  <si>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</si>
  <si>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</si>
  <si>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</si>
  <si>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</si>
  <si>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</si>
  <si>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</si>
  <si>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</si>
  <si>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</si>
  <si>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</si>
  <si>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</si>
  <si>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</si>
  <si>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</si>
  <si>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</si>
  <si>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</si>
  <si>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</si>
  <si>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</si>
  <si>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</si>
  <si>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</si>
  <si>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</si>
  <si>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</si>
  <si>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</si>
  <si>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</si>
  <si>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</si>
  <si>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</si>
  <si>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</si>
  <si>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</si>
  <si>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</si>
  <si>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</si>
  <si>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</si>
  <si>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</si>
  <si>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</si>
  <si>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</si>
  <si>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</si>
  <si>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</si>
  <si>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</si>
  <si>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</si>
  <si>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</si>
  <si>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</si>
  <si>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</si>
  <si>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</si>
  <si>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</si>
  <si>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</si>
  <si>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</si>
  <si>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</si>
  <si>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</si>
  <si>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</si>
  <si>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</si>
  <si>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</si>
  <si>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</si>
  <si>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</si>
  <si>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</si>
  <si>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</si>
  <si>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</si>
  <si>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</si>
  <si>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</si>
  <si>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</si>
  <si>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</si>
  <si>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</si>
  <si>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</si>
  <si>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</si>
  <si>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</si>
  <si>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</si>
  <si>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</si>
  <si>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</si>
  <si>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</si>
  <si>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</si>
  <si>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</si>
  <si>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</si>
  <si>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</si>
  <si>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</si>
  <si>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</si>
  <si>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</si>
  <si>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</si>
  <si>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</si>
  <si>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</si>
  <si>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</si>
  <si>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</si>
  <si>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</si>
  <si>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</si>
  <si>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</si>
  <si>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</si>
  <si>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</si>
  <si>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</si>
  <si>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</si>
  <si>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</si>
  <si>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</si>
  <si>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</si>
  <si>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</si>
  <si>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</si>
  <si>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</si>
  <si>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</si>
  <si>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</si>
  <si>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</si>
  <si>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</si>
  <si>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</si>
  <si>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</si>
  <si>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</si>
  <si>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</si>
  <si>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</si>
  <si>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</si>
  <si>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</si>
  <si>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</si>
  <si>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</si>
  <si>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</si>
  <si>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</si>
  <si>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</si>
  <si>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</si>
  <si>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</si>
  <si>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</si>
  <si>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</si>
  <si>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</si>
  <si>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</si>
  <si>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</si>
  <si>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</si>
  <si>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</si>
  <si>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</si>
  <si>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</si>
  <si>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</si>
  <si>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</si>
  <si>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</si>
  <si>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</si>
  <si>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</si>
  <si>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</si>
  <si>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</si>
  <si>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</si>
  <si>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</si>
  <si>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</si>
  <si>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</si>
  <si>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</si>
  <si>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</si>
  <si>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</si>
  <si>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</si>
  <si>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</si>
  <si>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</si>
  <si>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</si>
  <si>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</si>
  <si>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</si>
  <si>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</si>
  <si>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</si>
  <si>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</si>
  <si>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</si>
  <si>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</si>
  <si>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</si>
  <si>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</si>
  <si>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</si>
  <si>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</si>
  <si>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</si>
  <si>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</si>
  <si>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</si>
  <si>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</si>
  <si>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</si>
  <si>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</si>
  <si>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</si>
  <si>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</si>
  <si>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</si>
  <si>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</si>
  <si>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</si>
  <si>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</si>
  <si>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</si>
  <si>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</si>
  <si>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</si>
  <si>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</si>
  <si>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</si>
  <si>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</si>
  <si>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</si>
  <si>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</si>
  <si>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</si>
  <si>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</si>
  <si>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</si>
  <si>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</si>
  <si>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</si>
  <si>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</si>
  <si>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</si>
  <si>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</si>
  <si>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</si>
  <si>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</si>
  <si>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</si>
  <si>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</si>
  <si>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</si>
  <si>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</si>
  <si>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</si>
  <si>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</si>
  <si>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</si>
  <si>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</si>
  <si>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</si>
  <si>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</si>
  <si>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</si>
  <si>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</si>
  <si>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</si>
  <si>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</si>
  <si>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</si>
  <si>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</si>
  <si>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</si>
  <si>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</si>
  <si>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</si>
  <si>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</si>
  <si>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</si>
  <si>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</si>
  <si>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</si>
  <si>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</si>
  <si>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</si>
  <si>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</si>
  <si>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</si>
  <si>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</si>
  <si>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</si>
  <si>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</si>
  <si>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</si>
  <si>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</si>
  <si>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</si>
  <si>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</si>
  <si>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</si>
  <si>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</si>
  <si>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</si>
  <si>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</si>
  <si>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</si>
  <si>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</si>
  <si>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</si>
  <si>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</si>
  <si>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</si>
  <si>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</si>
  <si>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</si>
  <si>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</si>
  <si>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</si>
  <si>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</si>
  <si>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</si>
  <si>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</si>
  <si>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</si>
  <si>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</si>
  <si>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</si>
  <si>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</si>
  <si>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</si>
  <si>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</si>
  <si>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</si>
  <si>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</si>
  <si>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</si>
  <si>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</si>
  <si>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</si>
  <si>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</si>
  <si>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</si>
  <si>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</si>
  <si>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</si>
  <si>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</si>
  <si>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</si>
  <si>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</si>
  <si>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</si>
  <si>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</si>
  <si>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</si>
  <si>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</si>
  <si>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</si>
  <si>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</si>
  <si>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</si>
  <si>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</si>
  <si>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</si>
  <si>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</si>
  <si>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</si>
  <si>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</si>
  <si>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</si>
  <si>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</si>
  <si>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</si>
  <si>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</si>
  <si>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</si>
  <si>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</si>
  <si>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</si>
  <si>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</si>
  <si>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</si>
  <si>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</si>
  <si>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</si>
  <si>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</si>
  <si>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</si>
  <si>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</si>
  <si>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</si>
  <si>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</si>
  <si>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</si>
  <si>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</si>
  <si>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</si>
  <si>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</si>
  <si>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</si>
  <si>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</si>
  <si>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</si>
  <si>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</si>
  <si>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</si>
  <si>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</si>
  <si>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</si>
  <si>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</si>
  <si>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</si>
  <si>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</si>
  <si>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</si>
  <si>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</si>
  <si>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</si>
  <si>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</si>
  <si>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</si>
  <si>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</si>
  <si>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</si>
  <si>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</si>
  <si>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</si>
  <si>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</si>
  <si>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</si>
  <si>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</si>
  <si>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</si>
  <si>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</si>
  <si>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</si>
  <si>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</si>
  <si>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</si>
  <si>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</si>
  <si>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</si>
  <si>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</si>
  <si>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</si>
  <si>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</si>
  <si>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</si>
  <si>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</si>
  <si>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</si>
  <si>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</si>
  <si>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</si>
  <si>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</si>
  <si>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</si>
  <si>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</si>
  <si>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</si>
  <si>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</si>
  <si>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</si>
  <si>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</si>
  <si>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</si>
  <si>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</si>
  <si>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</si>
  <si>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</si>
  <si>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</si>
  <si>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</si>
  <si>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</si>
  <si>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</si>
  <si>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</si>
  <si>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</si>
  <si>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</si>
  <si>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</si>
  <si>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</si>
  <si>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</si>
  <si>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</si>
  <si>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</si>
  <si>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</si>
  <si>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</si>
  <si>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</si>
  <si>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</si>
  <si>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</si>
  <si>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</si>
  <si>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</si>
  <si>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</si>
  <si>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</si>
  <si>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</si>
  <si>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</si>
  <si>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</si>
  <si>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</si>
  <si>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</si>
  <si>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</si>
  <si>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</si>
  <si>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</si>
  <si>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</si>
  <si>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</si>
  <si>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</si>
  <si>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</si>
  <si>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</si>
  <si>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</si>
  <si>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</si>
  <si>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</si>
  <si>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</si>
  <si>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</si>
  <si>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</si>
  <si>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</si>
  <si>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</si>
  <si>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</si>
  <si>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</si>
  <si>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</si>
  <si>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</si>
  <si>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</si>
  <si>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</si>
  <si>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</si>
  <si>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</si>
  <si>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</si>
  <si>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</si>
  <si>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</si>
  <si>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</si>
  <si>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</si>
  <si>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</si>
  <si>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</si>
  <si>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</si>
  <si>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</si>
  <si>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</si>
  <si>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</si>
  <si>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</si>
  <si>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</si>
  <si>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</si>
  <si>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</si>
  <si>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</si>
  <si>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</si>
  <si>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</si>
  <si>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</si>
  <si>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</si>
  <si>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</si>
  <si>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</si>
  <si>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</si>
  <si>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</si>
  <si>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</si>
  <si>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</si>
  <si>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</si>
  <si>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</si>
  <si>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</si>
  <si>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</si>
  <si>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</si>
  <si>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</si>
  <si>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</si>
  <si>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</si>
  <si>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</si>
  <si>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</si>
  <si>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</si>
  <si>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</si>
  <si>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</si>
  <si>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</si>
  <si>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</si>
  <si>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</si>
  <si>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</si>
  <si>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</si>
  <si>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</si>
  <si>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</si>
  <si>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</si>
  <si>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</si>
  <si>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</si>
  <si>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</si>
  <si>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</si>
  <si>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</si>
  <si>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</si>
  <si>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</si>
  <si>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</si>
  <si>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</si>
  <si>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</si>
  <si>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</si>
  <si>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</si>
  <si>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</si>
  <si>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</si>
  <si>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</si>
  <si>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</si>
  <si>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</si>
  <si>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</si>
  <si>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</si>
  <si>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</si>
  <si>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</si>
  <si>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</si>
  <si>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</si>
  <si>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</si>
  <si>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</si>
  <si>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</si>
  <si>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</si>
  <si>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</si>
  <si>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</si>
  <si>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</si>
  <si>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</si>
  <si>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</si>
  <si>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</si>
  <si>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</si>
  <si>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</si>
  <si>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</si>
  <si>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</si>
  <si>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</si>
  <si>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</si>
  <si>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</si>
  <si>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</si>
  <si>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</si>
  <si>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</si>
  <si>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</si>
  <si>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</si>
  <si>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</si>
  <si>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</si>
  <si>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</si>
  <si>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</si>
  <si>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</si>
  <si>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</si>
  <si>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</si>
  <si>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</si>
  <si>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</si>
  <si>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</si>
  <si>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</si>
  <si>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</si>
  <si>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</si>
  <si>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</si>
  <si>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</si>
  <si>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</si>
  <si>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</si>
  <si>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</si>
  <si>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</si>
  <si>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</si>
  <si>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</si>
  <si>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</si>
  <si>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</si>
  <si>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</si>
  <si>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</si>
  <si>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</si>
  <si>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</si>
  <si>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</si>
  <si>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</si>
  <si>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</si>
  <si>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</si>
  <si>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</si>
  <si>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</si>
  <si>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</si>
  <si>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</si>
  <si>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</si>
  <si>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</si>
  <si>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</si>
  <si>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</si>
  <si>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</si>
  <si>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</si>
  <si>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</si>
  <si>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</si>
  <si>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</si>
  <si>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</si>
  <si>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</si>
  <si>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</si>
  <si>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</si>
  <si>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</si>
  <si>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</si>
  <si>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</si>
  <si>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</si>
  <si>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</si>
  <si>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</si>
  <si>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</si>
  <si>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</si>
  <si>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</si>
  <si>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</si>
  <si>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</si>
  <si>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</si>
  <si>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</si>
  <si>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</si>
  <si>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</si>
  <si>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</si>
  <si>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</si>
  <si>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</si>
  <si>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</si>
  <si>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</si>
  <si>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</si>
  <si>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</si>
  <si>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</si>
  <si>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</si>
  <si>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</si>
  <si>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</si>
  <si>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</si>
  <si>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</si>
  <si>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</si>
  <si>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</si>
  <si>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</si>
  <si>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</si>
  <si>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</si>
  <si>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</si>
  <si>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</si>
  <si>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</si>
  <si>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</si>
  <si>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</si>
  <si>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</si>
  <si>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</si>
  <si>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</si>
  <si>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</si>
  <si>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</si>
  <si>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</si>
  <si>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</si>
  <si>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</si>
  <si>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</si>
  <si>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</si>
  <si>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</si>
  <si>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</si>
  <si>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</si>
  <si>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</si>
  <si>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</si>
  <si>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</si>
  <si>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</si>
  <si>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</si>
  <si>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</si>
  <si>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</si>
  <si>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</si>
  <si>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</si>
  <si>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</si>
  <si>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</si>
  <si>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</si>
  <si>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</si>
  <si>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</si>
  <si>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</si>
  <si>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</si>
  <si>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</si>
  <si>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</si>
  <si>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</si>
  <si>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</si>
  <si>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</si>
  <si>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</si>
  <si>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</si>
  <si>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</si>
  <si>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</si>
  <si>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</si>
  <si>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</si>
  <si>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</si>
  <si>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</si>
  <si>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</si>
  <si>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</si>
  <si>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</si>
  <si>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</si>
  <si>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</si>
  <si>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</si>
  <si>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</si>
  <si>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</si>
  <si>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</si>
  <si>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</si>
  <si>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</si>
  <si>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</si>
  <si>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</si>
  <si>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</si>
  <si>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</si>
  <si>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</si>
  <si>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</si>
  <si>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</si>
  <si>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</si>
  <si>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</si>
  <si>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</si>
  <si>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</si>
  <si>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</si>
  <si>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</si>
  <si>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</si>
  <si>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</si>
  <si>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</si>
  <si>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</si>
  <si>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</si>
  <si>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</si>
  <si>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</si>
  <si>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</si>
  <si>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</si>
  <si>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</si>
  <si>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</si>
  <si>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</si>
  <si>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</si>
  <si>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</si>
  <si>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</si>
  <si>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</si>
  <si>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</si>
  <si>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</si>
  <si>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</si>
  <si>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</si>
  <si>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</si>
  <si>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</si>
  <si>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</si>
  <si>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</si>
  <si>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</si>
  <si>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</si>
  <si>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</si>
  <si>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</si>
  <si>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</si>
  <si>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</si>
  <si>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</si>
  <si>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</si>
  <si>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</si>
  <si>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</si>
  <si>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</si>
  <si>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</si>
  <si>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</si>
  <si>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</si>
  <si>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</si>
  <si>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</si>
  <si>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</si>
  <si>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</si>
  <si>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</si>
  <si>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</si>
  <si>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</si>
  <si>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</si>
  <si>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</si>
  <si>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</si>
  <si>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</si>
  <si>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</si>
  <si>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</si>
  <si>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</si>
  <si>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</si>
  <si>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</si>
  <si>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</si>
  <si>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</si>
  <si>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</si>
  <si>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</si>
  <si>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</si>
  <si>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</si>
  <si>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</si>
  <si>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</si>
  <si>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</si>
  <si>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</si>
  <si>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</si>
  <si>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</si>
  <si>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</si>
  <si>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</si>
  <si>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</si>
  <si>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</si>
  <si>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</si>
  <si>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</si>
  <si>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</si>
  <si>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</si>
  <si>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</si>
  <si>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</si>
  <si>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</si>
  <si>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</si>
  <si>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</si>
  <si>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</si>
  <si>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</si>
  <si>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</si>
  <si>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</si>
  <si>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</si>
  <si>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</si>
  <si>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</si>
  <si>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</si>
  <si>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</si>
  <si>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</si>
  <si>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</si>
  <si>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</si>
  <si>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</si>
  <si>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</si>
  <si>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</si>
  <si>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</si>
  <si>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</si>
  <si>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</si>
  <si>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</si>
  <si>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</si>
  <si>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</si>
  <si>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</si>
  <si>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</si>
  <si>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</si>
  <si>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</si>
  <si>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</si>
  <si>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</si>
  <si>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</si>
  <si>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</si>
  <si>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</si>
  <si>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</si>
  <si>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</si>
  <si>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</si>
  <si>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</si>
  <si>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</si>
  <si>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</si>
  <si>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</si>
  <si>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</si>
  <si>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</si>
  <si>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</si>
  <si>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</si>
  <si>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</si>
  <si>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</si>
  <si>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</si>
  <si>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</si>
  <si>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</si>
  <si>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</si>
  <si>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</si>
  <si>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</si>
  <si>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</si>
  <si>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</si>
  <si>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</si>
  <si>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</si>
  <si>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</si>
  <si>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</si>
  <si>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</si>
  <si>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</si>
  <si>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</si>
  <si>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</si>
  <si>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</si>
  <si>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</si>
  <si>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</si>
  <si>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</si>
  <si>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</si>
  <si>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</si>
  <si>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</si>
  <si>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</si>
  <si>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</si>
  <si>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</si>
  <si>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</si>
  <si>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</si>
  <si>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</si>
  <si>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</si>
  <si>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</si>
  <si>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</si>
  <si>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</si>
  <si>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</si>
  <si>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</si>
  <si>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</si>
  <si>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</si>
  <si>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</si>
  <si>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</si>
  <si>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</si>
  <si>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</si>
  <si>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</si>
  <si>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</si>
  <si>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</si>
  <si>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</si>
  <si>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</si>
  <si>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</si>
  <si>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</si>
  <si>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</si>
  <si>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</si>
  <si>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</si>
  <si>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</si>
  <si>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</si>
  <si>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</si>
  <si>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</si>
  <si>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</si>
  <si>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</si>
  <si>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</si>
  <si>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</si>
  <si>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</si>
  <si>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</si>
  <si>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</si>
  <si>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</si>
  <si>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</si>
  <si>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</si>
  <si>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</si>
  <si>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</si>
  <si>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</si>
  <si>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</si>
  <si>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</si>
  <si>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</si>
  <si>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</si>
  <si>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</si>
  <si>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</si>
  <si>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</si>
  <si>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</si>
  <si>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</si>
  <si>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</si>
  <si>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</si>
  <si>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</si>
  <si>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</si>
  <si>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</si>
  <si>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</si>
  <si>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</si>
  <si>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</si>
  <si>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</si>
  <si>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</si>
  <si>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</si>
  <si>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</si>
  <si>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</si>
  <si>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</si>
  <si>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</si>
  <si>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</si>
  <si>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</si>
  <si>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</si>
  <si>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</si>
  <si>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</si>
  <si>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</si>
  <si>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</si>
  <si>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</si>
  <si>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</si>
  <si>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</si>
  <si>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</si>
  <si>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</si>
  <si>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</si>
  <si>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</si>
  <si>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</si>
  <si>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</si>
  <si>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</si>
  <si>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</si>
  <si>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</si>
  <si>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</si>
  <si>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</si>
  <si>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</si>
  <si>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</si>
  <si>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</si>
  <si>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</si>
  <si>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</si>
  <si>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</si>
  <si>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</si>
  <si>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</si>
  <si>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</si>
  <si>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</si>
  <si>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</si>
  <si>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</si>
  <si>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</si>
  <si>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</si>
  <si>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</si>
  <si>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</si>
  <si>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</si>
  <si>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</si>
  <si>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</si>
  <si>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</si>
  <si>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</si>
  <si>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</si>
  <si>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</si>
  <si>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</si>
  <si>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</si>
  <si>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</si>
  <si>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</si>
  <si>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</si>
  <si>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</si>
  <si>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</si>
  <si>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</si>
  <si>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</si>
  <si>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</si>
  <si>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</si>
  <si>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</si>
  <si>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</si>
  <si>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</si>
  <si>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</si>
  <si>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</si>
  <si>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</si>
  <si>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</si>
  <si>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</si>
  <si>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</si>
  <si>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</si>
  <si>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</si>
  <si>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</si>
  <si>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</si>
  <si>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</si>
  <si>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</si>
  <si>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</si>
  <si>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</si>
  <si>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</si>
  <si>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</si>
  <si>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</si>
  <si>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</si>
  <si>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</si>
  <si>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</si>
  <si>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</si>
  <si>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</si>
  <si>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</si>
  <si>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</si>
  <si>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</si>
  <si>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</si>
  <si>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</si>
  <si>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</si>
  <si>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</si>
  <si>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</si>
  <si>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</si>
  <si>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</si>
  <si>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</si>
  <si>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</si>
  <si>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</si>
  <si>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</si>
  <si>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</si>
  <si>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</si>
  <si>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</si>
  <si>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</si>
  <si>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</si>
  <si>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</si>
  <si>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</si>
  <si>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</si>
  <si>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</si>
  <si>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</si>
  <si>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</si>
  <si>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</si>
  <si>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</si>
  <si>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</si>
  <si>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</si>
  <si>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</si>
  <si>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</si>
  <si>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</si>
  <si>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</si>
  <si>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</si>
  <si>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</si>
  <si>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</si>
  <si>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</si>
  <si>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</si>
  <si>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</si>
  <si>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</si>
  <si>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</si>
  <si>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</si>
  <si>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</si>
  <si>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</si>
  <si>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</si>
  <si>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</si>
  <si>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</si>
  <si>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</si>
  <si>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</si>
  <si>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</si>
  <si>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</si>
  <si>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</si>
  <si>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</si>
  <si>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</si>
  <si>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</si>
  <si>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</si>
  <si>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</si>
  <si>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</si>
  <si>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</si>
  <si>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</si>
  <si>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</si>
  <si>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</si>
  <si>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</si>
  <si>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</si>
  <si>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</si>
  <si>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</si>
  <si>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</si>
  <si>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</si>
  <si>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</si>
  <si>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</si>
  <si>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</si>
  <si>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</si>
  <si>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</si>
  <si>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</si>
  <si>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</si>
  <si>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</si>
  <si>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</si>
  <si>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</si>
  <si>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</si>
  <si>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</si>
  <si>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</si>
  <si>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</si>
  <si>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</si>
  <si>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</si>
  <si>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</si>
  <si>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</si>
  <si>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</si>
  <si>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</si>
  <si>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</si>
  <si>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</si>
  <si>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</si>
  <si>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</si>
  <si>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</si>
  <si>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</si>
  <si>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</si>
  <si>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</si>
  <si>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</si>
  <si>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</si>
  <si>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</si>
  <si>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</si>
  <si>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</si>
  <si>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</si>
  <si>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</si>
  <si>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</si>
  <si>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</si>
  <si>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</si>
  <si>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</si>
  <si>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</si>
  <si>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</si>
  <si>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</si>
  <si>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</si>
  <si>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</si>
  <si>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</si>
  <si>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</si>
  <si>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</si>
  <si>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</si>
  <si>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</si>
  <si>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</si>
  <si>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</si>
  <si>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</si>
  <si>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</si>
  <si>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</si>
  <si>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</si>
  <si>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</si>
  <si>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</si>
  <si>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</si>
  <si>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</si>
  <si>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</si>
  <si>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</si>
  <si>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</si>
  <si>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</si>
  <si>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</si>
  <si>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</si>
  <si>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</si>
  <si>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</si>
  <si>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</si>
  <si>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</si>
  <si>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</si>
  <si>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</si>
  <si>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</si>
  <si>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</si>
  <si>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</si>
  <si>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</si>
  <si>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</si>
  <si>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</si>
  <si>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</si>
  <si>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</si>
  <si>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</si>
  <si>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</si>
  <si>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</si>
  <si>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</si>
  <si>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</si>
  <si>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</si>
  <si>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</si>
  <si>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</si>
  <si>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</si>
  <si>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</si>
  <si>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</si>
  <si>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</si>
  <si>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</si>
  <si>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</si>
  <si>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</si>
  <si>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</si>
  <si>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</si>
  <si>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</si>
  <si>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</si>
  <si>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</si>
  <si>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</si>
  <si>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</si>
  <si>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</si>
  <si>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</si>
  <si>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</si>
  <si>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</si>
  <si>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</si>
  <si>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</si>
  <si>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</si>
  <si>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</si>
  <si>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</si>
  <si>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</si>
  <si>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</si>
  <si>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</si>
  <si>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</si>
  <si>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</si>
  <si>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</si>
  <si>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</si>
  <si>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</si>
  <si>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</si>
  <si>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</si>
  <si>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</si>
  <si>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</si>
  <si>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</si>
  <si>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</si>
  <si>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</si>
  <si>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</si>
  <si>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</si>
  <si>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</si>
  <si>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</si>
  <si>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</si>
  <si>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</si>
  <si>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</si>
  <si>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</si>
  <si>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</si>
  <si>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</si>
  <si>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</si>
  <si>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</si>
  <si>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</si>
  <si>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</si>
  <si>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</si>
  <si>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</si>
  <si>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</si>
  <si>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</si>
  <si>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</si>
  <si>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</si>
  <si>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</si>
  <si>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</si>
  <si>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</si>
  <si>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</si>
  <si>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</si>
  <si>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</si>
  <si>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</si>
  <si>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</si>
  <si>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</si>
  <si>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</si>
  <si>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</si>
  <si>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</si>
  <si>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</si>
  <si>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</si>
  <si>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</si>
  <si>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</si>
  <si>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</si>
  <si>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</si>
  <si>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</si>
  <si>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</si>
  <si>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</si>
  <si>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</si>
  <si>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</si>
  <si>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</si>
  <si>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</si>
  <si>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</si>
  <si>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</si>
  <si>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</si>
  <si>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</si>
  <si>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</si>
  <si>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</si>
  <si>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</si>
  <si>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</si>
  <si>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</si>
  <si>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</si>
  <si>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</si>
  <si>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</si>
  <si>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</si>
  <si>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</si>
  <si>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</si>
  <si>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</si>
  <si>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</si>
  <si>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</si>
  <si>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</si>
  <si>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</si>
  <si>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</si>
  <si>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</si>
  <si>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</si>
  <si>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</si>
  <si>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</si>
  <si>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</si>
  <si>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</si>
  <si>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</si>
  <si>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</si>
  <si>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</si>
  <si>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</si>
  <si>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</si>
  <si>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</si>
  <si>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</si>
  <si>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</si>
  <si>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</si>
  <si>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</si>
  <si>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</si>
  <si>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</si>
  <si>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</si>
  <si>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</si>
  <si>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</si>
  <si>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</si>
  <si>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</si>
  <si>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</si>
  <si>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</si>
  <si>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</si>
  <si>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</si>
  <si>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</si>
  <si>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</si>
  <si>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</si>
  <si>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</si>
  <si>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</si>
  <si>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</si>
  <si>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</si>
  <si>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</si>
  <si>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</si>
  <si>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</si>
  <si>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</si>
  <si>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</si>
  <si>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</si>
  <si>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</si>
  <si>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</si>
  <si>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</si>
  <si>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</si>
  <si>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</si>
  <si>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</si>
  <si>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</si>
  <si>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</si>
  <si>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</si>
  <si>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</si>
  <si>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</si>
  <si>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</si>
  <si>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</si>
  <si>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</si>
  <si>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</si>
  <si>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</si>
  <si>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</si>
  <si>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</si>
  <si>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</si>
  <si>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</si>
  <si>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</si>
  <si>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</si>
  <si>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</si>
  <si>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</si>
  <si>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</si>
  <si>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</si>
  <si>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</si>
  <si>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</si>
  <si>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</si>
  <si>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</si>
  <si>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</si>
  <si>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</si>
  <si>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</si>
  <si>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</si>
  <si>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</si>
  <si>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</si>
  <si>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</si>
  <si>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</si>
  <si>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</si>
  <si>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</si>
  <si>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</si>
  <si>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</si>
  <si>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</si>
  <si>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</si>
  <si>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</si>
  <si>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</si>
  <si>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</si>
  <si>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</si>
  <si>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</si>
  <si>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</si>
  <si>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</si>
  <si>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</si>
  <si>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</si>
  <si>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</si>
  <si>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</si>
  <si>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</si>
  <si>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</si>
  <si>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</si>
  <si>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</si>
  <si>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</si>
  <si>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</si>
  <si>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</si>
  <si>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</si>
  <si>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</si>
  <si>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</si>
  <si>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</si>
  <si>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</si>
  <si>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</si>
  <si>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</si>
  <si>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</si>
  <si>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</si>
  <si>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</si>
  <si>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</si>
  <si>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</si>
  <si>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</si>
  <si>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</si>
  <si>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</si>
  <si>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</si>
  <si>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</si>
  <si>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</si>
  <si>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</si>
  <si>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</si>
  <si>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</si>
  <si>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</si>
  <si>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</si>
  <si>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</si>
  <si>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</si>
  <si>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</si>
  <si>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</si>
  <si>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</si>
  <si>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</si>
  <si>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</si>
  <si>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</si>
  <si>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</si>
  <si>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</si>
  <si>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</si>
  <si>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</si>
  <si>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</si>
  <si>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</si>
  <si>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</si>
  <si>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</si>
  <si>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</si>
  <si>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</si>
  <si>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</si>
  <si>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</si>
  <si>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</si>
  <si>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</si>
  <si>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</si>
  <si>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</si>
  <si>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</si>
  <si>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</si>
  <si>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</si>
  <si>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</si>
  <si>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</si>
  <si>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</si>
  <si>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</si>
  <si>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</si>
  <si>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</si>
  <si>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</si>
  <si>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</si>
  <si>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</si>
  <si>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</si>
  <si>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</si>
  <si>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</si>
  <si>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</si>
  <si>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</si>
  <si>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</si>
  <si>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</si>
  <si>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</si>
  <si>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</si>
  <si>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</si>
  <si>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</si>
  <si>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</si>
  <si>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</si>
  <si>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</si>
  <si>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</si>
  <si>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</si>
  <si>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</si>
  <si>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</si>
  <si>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</si>
  <si>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</si>
  <si>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</si>
  <si>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</si>
  <si>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</si>
  <si>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</si>
  <si>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</si>
  <si>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</si>
  <si>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</si>
  <si>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</si>
  <si>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</si>
  <si>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</si>
  <si>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</si>
  <si>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</si>
  <si>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</si>
  <si>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</si>
  <si>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</si>
  <si>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</si>
  <si>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</si>
  <si>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</si>
  <si>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</si>
  <si>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</si>
  <si>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</si>
  <si>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</si>
  <si>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</si>
  <si>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</si>
  <si>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</si>
  <si>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</si>
  <si>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</si>
  <si>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</si>
  <si>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</si>
  <si>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</si>
  <si>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</si>
  <si>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</si>
  <si>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</si>
  <si>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</si>
  <si>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</si>
  <si>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</si>
  <si>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</si>
  <si>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</si>
  <si>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</si>
  <si>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</si>
  <si>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</si>
  <si>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</si>
  <si>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</si>
  <si>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</si>
  <si>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</si>
  <si>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</si>
  <si>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</si>
  <si>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</si>
  <si>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</si>
  <si>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</si>
  <si>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</si>
  <si>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</si>
  <si>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</si>
  <si>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</si>
  <si>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</si>
  <si>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</si>
  <si>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</si>
  <si>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</si>
  <si>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</si>
  <si>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</si>
  <si>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</si>
  <si>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</si>
  <si>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</si>
  <si>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</si>
  <si>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</si>
  <si>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</si>
  <si>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</si>
  <si>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</si>
  <si>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</si>
  <si>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</si>
  <si>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</si>
  <si>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</si>
  <si>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</si>
  <si>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</si>
  <si>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</si>
  <si>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</si>
  <si>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</si>
  <si>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</si>
  <si>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</si>
  <si>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</si>
  <si>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</si>
  <si>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</si>
  <si>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</si>
  <si>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</si>
  <si>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</si>
  <si>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</si>
  <si>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</si>
  <si>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</si>
  <si>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</si>
  <si>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</si>
  <si>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</si>
  <si>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</si>
  <si>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</si>
  <si>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</si>
  <si>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</si>
  <si>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</si>
  <si>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</si>
  <si>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</si>
  <si>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</si>
  <si>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</si>
  <si>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</si>
  <si>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</si>
  <si>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</si>
  <si>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</si>
  <si>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</si>
  <si>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</si>
  <si>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</si>
  <si>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</si>
  <si>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</si>
  <si>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</si>
  <si>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</si>
  <si>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</si>
  <si>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</si>
  <si>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</si>
  <si>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</si>
  <si>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</si>
  <si>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</si>
  <si>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</si>
  <si>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</si>
  <si>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</si>
  <si>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</si>
  <si>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</si>
  <si>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</si>
  <si>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</si>
  <si>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</si>
  <si>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</si>
  <si>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</si>
  <si>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</si>
  <si>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</si>
  <si>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</si>
  <si>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</si>
  <si>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</si>
  <si>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</si>
  <si>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</si>
  <si>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</si>
  <si>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</si>
  <si>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</si>
  <si>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</si>
  <si>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</si>
  <si>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</si>
  <si>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</si>
  <si>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</si>
  <si>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</si>
  <si>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</si>
  <si>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</si>
  <si>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</si>
  <si>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</si>
  <si>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</si>
  <si>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</si>
  <si>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</si>
  <si>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</si>
  <si>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</si>
  <si>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</si>
  <si>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</si>
  <si>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</si>
  <si>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</si>
  <si>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</si>
  <si>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</si>
  <si>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</si>
  <si>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</si>
  <si>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</si>
  <si>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</si>
  <si>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</si>
  <si>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</si>
  <si>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</si>
  <si>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</si>
  <si>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</si>
  <si>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</si>
  <si>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</si>
  <si>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</si>
  <si>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</si>
  <si>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</si>
  <si>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</si>
  <si>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</si>
  <si>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</si>
  <si>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</si>
  <si>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</si>
  <si>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</si>
  <si>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</si>
  <si>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</si>
  <si>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</si>
  <si>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</si>
  <si>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</si>
  <si>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</si>
  <si>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</si>
  <si>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</si>
  <si>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</si>
  <si>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</si>
  <si>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</si>
  <si>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</si>
  <si>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</si>
  <si>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</si>
  <si>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</si>
  <si>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</si>
  <si>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</si>
  <si>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</si>
  <si>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</si>
  <si>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</si>
  <si>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</si>
  <si>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</si>
  <si>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</si>
  <si>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</si>
  <si>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</si>
  <si>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</si>
  <si>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</si>
  <si>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</si>
  <si>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</si>
  <si>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</si>
  <si>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</si>
  <si>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</si>
  <si>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</si>
  <si>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</si>
  <si>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</si>
  <si>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</si>
  <si>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</si>
  <si>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</si>
  <si>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</si>
  <si>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</si>
  <si>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</si>
  <si>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</si>
  <si>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</si>
  <si>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</si>
  <si>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</si>
  <si>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</si>
  <si>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</si>
  <si>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</si>
  <si>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</si>
  <si>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</si>
  <si>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</si>
  <si>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</si>
  <si>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</si>
  <si>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</si>
  <si>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</si>
  <si>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</si>
  <si>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</si>
  <si>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</si>
  <si>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</si>
  <si>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</si>
  <si>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</si>
  <si>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</si>
  <si>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</si>
  <si>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</si>
  <si>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</si>
  <si>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</si>
  <si>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</si>
  <si>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</si>
  <si>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</si>
  <si>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</si>
  <si>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</si>
  <si>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</si>
  <si>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</si>
  <si>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</si>
  <si>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</si>
  <si>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</si>
  <si>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</si>
  <si>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</si>
  <si>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</si>
  <si>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</si>
  <si>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</si>
  <si>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</si>
  <si>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</si>
  <si>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</si>
  <si>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</si>
  <si>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</si>
  <si>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</si>
  <si>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</si>
  <si>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</si>
  <si>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</si>
  <si>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</si>
  <si>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</si>
  <si>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</si>
  <si>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</si>
  <si>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</si>
  <si>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</si>
  <si>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</si>
  <si>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</si>
  <si>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</si>
  <si>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</si>
  <si>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</si>
  <si>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</si>
  <si>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</si>
  <si>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</si>
  <si>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</si>
  <si>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</si>
  <si>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</si>
  <si>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</si>
  <si>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</si>
  <si>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</si>
  <si>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</si>
  <si>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</si>
  <si>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</si>
  <si>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</si>
  <si>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</si>
  <si>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</si>
  <si>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</si>
  <si>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</si>
  <si>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</si>
  <si>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</si>
  <si>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</si>
  <si>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</si>
  <si>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</si>
  <si>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</si>
  <si>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</si>
  <si>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</si>
  <si>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</si>
  <si>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</si>
  <si>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</si>
  <si>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</si>
  <si>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</si>
  <si>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</si>
  <si>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</si>
  <si>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</si>
  <si>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</si>
  <si>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</si>
  <si>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</si>
  <si>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</si>
  <si>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</si>
  <si>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</si>
  <si>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</si>
  <si>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</si>
  <si>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</si>
  <si>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</si>
  <si>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</si>
  <si>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</si>
  <si>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</si>
  <si>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</si>
  <si>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</si>
  <si>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</si>
  <si>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</si>
  <si>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</si>
  <si>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</si>
  <si>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</si>
  <si>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</si>
  <si>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</si>
  <si>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</si>
  <si>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</si>
  <si>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</si>
  <si>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</si>
  <si>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</si>
  <si>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</si>
  <si>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</si>
  <si>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</si>
  <si>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</si>
  <si>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</si>
  <si>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</si>
  <si>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</si>
  <si>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</si>
  <si>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</si>
  <si>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</si>
  <si>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</si>
  <si>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</si>
  <si>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</si>
  <si>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</si>
  <si>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</si>
  <si>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</si>
  <si>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</si>
  <si>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</si>
  <si>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</si>
  <si>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</si>
  <si>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</si>
  <si>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</si>
  <si>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</si>
  <si>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</si>
  <si>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</si>
  <si>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</si>
  <si>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</si>
  <si>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</si>
  <si>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</si>
  <si>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</si>
  <si>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</si>
  <si>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</si>
  <si>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</si>
  <si>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</si>
  <si>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</si>
  <si>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</si>
  <si>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</si>
  <si>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</si>
  <si>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</si>
  <si>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</si>
  <si>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</si>
  <si>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</si>
  <si>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</si>
  <si>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</si>
  <si>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</si>
  <si>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</si>
  <si>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</si>
  <si>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</si>
  <si>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</si>
  <si>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</si>
  <si>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</si>
  <si>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</si>
  <si>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</si>
  <si>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</si>
  <si>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</si>
  <si>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</si>
  <si>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</si>
  <si>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</si>
  <si>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</si>
  <si>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</si>
  <si>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</si>
  <si>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</si>
  <si>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</si>
  <si>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</si>
  <si>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</si>
  <si>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</si>
  <si>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</si>
  <si>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</si>
  <si>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</si>
  <si>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</si>
  <si>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</si>
  <si>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</si>
  <si>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</si>
  <si>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</si>
  <si>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</si>
  <si>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</si>
  <si>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</si>
  <si>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</si>
  <si>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</si>
  <si>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</si>
  <si>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</si>
  <si>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</si>
  <si>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</si>
  <si>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</si>
  <si>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</si>
  <si>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</si>
  <si>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</si>
  <si>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</si>
  <si>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</si>
  <si>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</si>
  <si>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</si>
  <si>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</si>
  <si>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</si>
  <si>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</si>
  <si>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</si>
  <si>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</si>
  <si>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</si>
  <si>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</si>
  <si>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</si>
  <si>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</si>
  <si>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</si>
  <si>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</si>
  <si>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</si>
  <si>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</si>
  <si>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</si>
  <si>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</si>
  <si>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</si>
  <si>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</si>
  <si>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</si>
  <si>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</si>
  <si>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</si>
  <si>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</si>
  <si>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</si>
  <si>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</si>
  <si>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</si>
  <si>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</si>
  <si>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</si>
  <si>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</si>
  <si>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</si>
  <si>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</si>
  <si>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</si>
  <si>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</si>
  <si>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</si>
  <si>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</si>
  <si>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</si>
  <si>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</si>
  <si>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</si>
  <si>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</si>
  <si>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</si>
  <si>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</si>
  <si>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</si>
  <si>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</si>
  <si>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</si>
  <si>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</si>
  <si>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</si>
  <si>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</si>
  <si>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</si>
  <si>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</si>
  <si>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</si>
  <si>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</si>
  <si>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</si>
  <si>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</si>
  <si>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</si>
  <si>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</si>
  <si>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</si>
  <si>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</si>
  <si>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</si>
  <si>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</si>
  <si>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</si>
  <si>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</si>
  <si>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</si>
  <si>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</si>
  <si>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</si>
  <si>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</si>
  <si>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</si>
  <si>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</si>
  <si>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</si>
  <si>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</si>
  <si>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</si>
  <si>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</si>
  <si>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</si>
  <si>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</si>
  <si>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</si>
  <si>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</si>
  <si>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</si>
  <si>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</si>
  <si>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</si>
  <si>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</si>
  <si>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</si>
  <si>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</si>
  <si>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</si>
  <si>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</si>
  <si>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</si>
  <si>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</si>
  <si>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</si>
  <si>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</si>
  <si>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</si>
  <si>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</si>
  <si>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</si>
  <si>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</si>
  <si>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</si>
  <si>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</si>
  <si>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</si>
  <si>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</si>
  <si>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</si>
  <si>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</si>
  <si>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</si>
  <si>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</si>
  <si>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</si>
  <si>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</si>
  <si>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</si>
  <si>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</si>
  <si>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</si>
  <si>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</si>
  <si>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</si>
  <si>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</si>
  <si>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</si>
  <si>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</si>
  <si>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</si>
  <si>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</si>
  <si>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</si>
  <si>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</si>
  <si>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</si>
  <si>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</si>
  <si>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</si>
  <si>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</si>
  <si>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</si>
  <si>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</si>
  <si>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</si>
  <si>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</si>
  <si>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</si>
  <si>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</si>
  <si>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</si>
  <si>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</si>
  <si>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</si>
  <si>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</si>
  <si>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</si>
  <si>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</si>
  <si>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</si>
  <si>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</si>
  <si>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</si>
  <si>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</si>
  <si>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</si>
  <si>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</si>
  <si>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</si>
  <si>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</si>
  <si>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</si>
  <si>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</si>
  <si>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</si>
  <si>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</si>
  <si>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</si>
  <si>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</si>
  <si>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</si>
  <si>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</si>
  <si>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</si>
  <si>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</si>
  <si>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</si>
  <si>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</si>
  <si>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</si>
  <si>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</si>
  <si>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</si>
  <si>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</si>
  <si>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</si>
  <si>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</si>
  <si>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</si>
  <si>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</si>
  <si>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</si>
  <si>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</si>
  <si>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</si>
  <si>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</si>
  <si>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</si>
  <si>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</si>
  <si>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</si>
  <si>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</si>
  <si>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</si>
  <si>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</si>
  <si>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</si>
  <si>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</si>
  <si>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</si>
  <si>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</si>
  <si>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</si>
  <si>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</si>
  <si>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</si>
  <si>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</si>
  <si>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</si>
  <si>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</si>
  <si>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</si>
  <si>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</si>
  <si>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</si>
  <si>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</si>
  <si>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</si>
  <si>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</si>
  <si>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</si>
  <si>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</si>
  <si>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</si>
  <si>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</si>
  <si>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</si>
  <si>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</si>
  <si>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</si>
  <si>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</si>
  <si>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</si>
  <si>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</si>
  <si>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</si>
  <si>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</si>
  <si>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</si>
  <si>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</si>
  <si>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</si>
  <si>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</si>
  <si>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</si>
  <si>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</si>
  <si>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</si>
  <si>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</si>
  <si>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</si>
  <si>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</si>
  <si>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</si>
  <si>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</si>
  <si>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</si>
  <si>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</si>
  <si>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</si>
  <si>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</si>
  <si>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</si>
  <si>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</si>
  <si>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</si>
  <si>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</si>
  <si>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</si>
  <si>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</si>
  <si>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</si>
  <si>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</si>
  <si>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</si>
  <si>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</si>
  <si>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</si>
  <si>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</si>
  <si>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</si>
  <si>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</si>
  <si>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</si>
  <si>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</si>
  <si>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</si>
  <si>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</si>
  <si>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</si>
  <si>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</si>
  <si>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</si>
  <si>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</si>
  <si>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</si>
  <si>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</si>
  <si>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</si>
  <si>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</si>
  <si>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</si>
  <si>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</si>
  <si>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</si>
  <si>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</si>
  <si>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</si>
  <si>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</si>
  <si>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</si>
  <si>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</si>
  <si>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</si>
  <si>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</si>
  <si>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</si>
  <si>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</si>
  <si>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</si>
  <si>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</si>
  <si>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</si>
  <si>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</si>
  <si>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</si>
  <si>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</si>
  <si>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</si>
  <si>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</si>
  <si>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</si>
  <si>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</si>
  <si>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</si>
  <si>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</si>
  <si>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</si>
  <si>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</si>
  <si>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</si>
  <si>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</si>
  <si>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</si>
  <si>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</si>
  <si>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</si>
  <si>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</si>
  <si>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</si>
  <si>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</si>
  <si>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</si>
  <si>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</si>
  <si>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</si>
  <si>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</si>
  <si>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</si>
  <si>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</si>
  <si>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</si>
  <si>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</si>
  <si>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</si>
  <si>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</si>
  <si>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</si>
  <si>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</si>
  <si>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</si>
  <si>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</si>
  <si>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</si>
  <si>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</si>
  <si>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</si>
  <si>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</si>
  <si>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</si>
  <si>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</si>
  <si>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</si>
  <si>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</si>
  <si>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</si>
  <si>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</si>
  <si>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</si>
  <si>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</si>
  <si>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</si>
  <si>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</si>
  <si>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</si>
  <si>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</si>
  <si>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</si>
  <si>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</si>
  <si>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</si>
  <si>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</si>
  <si>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</si>
  <si>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</si>
  <si>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</si>
  <si>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</si>
  <si>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</si>
  <si>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</si>
  <si>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</si>
  <si>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</si>
  <si>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</si>
  <si>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</si>
  <si>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</si>
  <si>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</si>
  <si>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</si>
  <si>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</si>
  <si>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</si>
  <si>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</si>
  <si>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</si>
  <si>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</si>
  <si>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</si>
  <si>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</si>
  <si>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</si>
  <si>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</si>
  <si>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</si>
  <si>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</si>
  <si>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</si>
  <si>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</si>
  <si>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</si>
  <si>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</si>
  <si>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</si>
  <si>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</si>
  <si>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</si>
  <si>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</si>
  <si>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</si>
  <si>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</si>
  <si>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</si>
  <si>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</si>
  <si>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</si>
  <si>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</si>
  <si>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</si>
  <si>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</si>
  <si>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</si>
  <si>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</si>
  <si>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</si>
  <si>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</si>
  <si>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</si>
  <si>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</si>
  <si>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</si>
  <si>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</si>
  <si>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</si>
  <si>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</si>
  <si>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</si>
  <si>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</si>
  <si>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</si>
  <si>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</si>
  <si>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</si>
  <si>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</si>
  <si>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</si>
  <si>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</si>
  <si>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</si>
  <si>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</si>
  <si>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</si>
  <si>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</si>
  <si>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</si>
  <si>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</si>
  <si>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</si>
  <si>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</si>
  <si>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</si>
  <si>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</si>
  <si>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</si>
  <si>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</si>
  <si>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</si>
  <si>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</si>
  <si>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</si>
  <si>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</si>
  <si>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</si>
  <si>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</si>
  <si>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</si>
  <si>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</si>
  <si>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</si>
  <si>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</si>
  <si>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</si>
  <si>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</si>
  <si>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</si>
  <si>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</si>
  <si>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</si>
  <si>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</si>
  <si>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</si>
  <si>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</si>
  <si>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</si>
  <si>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</si>
  <si>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</si>
  <si>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</si>
  <si>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</si>
  <si>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</si>
  <si>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</si>
  <si>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</si>
  <si>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</si>
  <si>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</si>
  <si>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</si>
  <si>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</si>
  <si>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</si>
  <si>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</si>
  <si>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</si>
  <si>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</si>
  <si>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</si>
  <si>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</si>
  <si>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</si>
  <si>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</si>
  <si>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</si>
  <si>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</si>
  <si>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</si>
  <si>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</si>
  <si>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</si>
  <si>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</si>
  <si>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</si>
  <si>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</si>
  <si>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</si>
  <si>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</si>
  <si>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</si>
  <si>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</si>
  <si>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</si>
  <si>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</si>
  <si>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</si>
  <si>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</si>
  <si>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</si>
  <si>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</si>
  <si>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</si>
  <si>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</si>
  <si>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</si>
  <si>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</si>
  <si>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</si>
  <si>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</si>
  <si>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</si>
  <si>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</si>
  <si>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</si>
  <si>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</si>
  <si>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</si>
  <si>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</si>
  <si>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</si>
  <si>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</si>
  <si>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</si>
  <si>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</si>
  <si>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</si>
  <si>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</si>
  <si>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</si>
  <si>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</si>
  <si>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</si>
  <si>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</si>
  <si>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</si>
  <si>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</si>
  <si>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</si>
  <si>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</si>
  <si>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</si>
  <si>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</si>
  <si>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</si>
  <si>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</si>
  <si>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</si>
  <si>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</si>
  <si>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</si>
  <si>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</si>
  <si>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</si>
  <si>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</si>
  <si>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</si>
  <si>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</si>
  <si>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</si>
  <si>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</si>
  <si>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</si>
  <si>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</si>
  <si>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</si>
  <si>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</si>
  <si>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</si>
  <si>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</si>
  <si>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</si>
  <si>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</si>
  <si>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</si>
  <si>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</si>
  <si>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</si>
  <si>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</si>
  <si>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</si>
  <si>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</si>
  <si>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</si>
  <si>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</si>
  <si>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</si>
  <si>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</si>
  <si>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</si>
  <si>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</si>
  <si>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</si>
  <si>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</si>
  <si>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</si>
  <si>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</si>
  <si>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</si>
  <si>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</si>
  <si>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</si>
  <si>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</si>
  <si>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</si>
  <si>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</si>
  <si>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</si>
  <si>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</si>
  <si>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</si>
  <si>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</si>
  <si>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</si>
  <si>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</si>
  <si>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</si>
  <si>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</si>
  <si>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</si>
  <si>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</si>
  <si>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</si>
  <si>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</si>
  <si>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</si>
  <si>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</si>
  <si>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</si>
  <si>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</si>
  <si>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</si>
  <si>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</si>
  <si>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</si>
  <si>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</si>
  <si>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</si>
  <si>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</si>
  <si>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</si>
  <si>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</si>
  <si>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</si>
  <si>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</si>
  <si>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</si>
  <si>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</si>
  <si>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</si>
  <si>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</si>
  <si>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</si>
  <si>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</si>
  <si>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</si>
  <si>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</si>
  <si>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</si>
  <si>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</si>
  <si>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</si>
  <si>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</si>
  <si>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</si>
  <si>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</si>
  <si>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</si>
  <si>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</si>
  <si>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</si>
  <si>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</si>
  <si>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</si>
  <si>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</si>
  <si>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</si>
  <si>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</si>
  <si>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</si>
  <si>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</si>
  <si>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</si>
  <si>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</si>
  <si>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</si>
  <si>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</si>
  <si>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</si>
  <si>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</si>
  <si>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</si>
  <si>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</si>
  <si>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</si>
  <si>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</si>
  <si>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</si>
  <si>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</si>
  <si>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</si>
  <si>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</si>
  <si>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</si>
  <si>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</si>
  <si>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</si>
  <si>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</si>
  <si>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</si>
  <si>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</si>
  <si>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</si>
  <si>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</si>
  <si>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</si>
  <si>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</si>
  <si>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</si>
  <si>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</si>
  <si>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</si>
  <si>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</si>
  <si>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</si>
  <si>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</si>
  <si>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</si>
  <si>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</si>
  <si>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</si>
  <si>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</si>
  <si>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</si>
  <si>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</si>
  <si>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</si>
  <si>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</si>
  <si>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</si>
  <si>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</si>
  <si>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</si>
  <si>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</si>
  <si>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</si>
  <si>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</si>
  <si>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</si>
  <si>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</si>
  <si>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</si>
  <si>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</si>
  <si>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</si>
  <si>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</si>
  <si>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</si>
  <si>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</si>
  <si>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</si>
  <si>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</si>
  <si>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</si>
  <si>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</si>
  <si>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</si>
  <si>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</si>
  <si>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</si>
  <si>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</si>
  <si>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</si>
  <si>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</si>
  <si>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</si>
  <si>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</si>
  <si>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</si>
  <si>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</si>
  <si>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</si>
  <si>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</si>
  <si>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</si>
  <si>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</si>
  <si>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</si>
  <si>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</si>
  <si>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</si>
  <si>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</si>
  <si>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</si>
  <si>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</si>
  <si>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</si>
  <si>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</si>
  <si>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</si>
  <si>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</si>
  <si>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</si>
  <si>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</si>
  <si>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</si>
  <si>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</si>
  <si>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</si>
  <si>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</si>
  <si>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</si>
  <si>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</si>
  <si>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</si>
  <si>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</si>
  <si>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</si>
  <si>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</si>
  <si>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</si>
  <si>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</si>
  <si>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</si>
  <si>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</si>
  <si>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</si>
  <si>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</si>
  <si>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</si>
  <si>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</si>
  <si>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</si>
  <si>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</si>
  <si>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</si>
  <si>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</si>
  <si>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</si>
  <si>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</si>
  <si>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</si>
  <si>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</si>
  <si>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</si>
  <si>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</si>
  <si>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</si>
  <si>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</si>
  <si>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</si>
  <si>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</si>
  <si>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</si>
  <si>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</si>
  <si>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</si>
  <si>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</si>
  <si>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</si>
  <si>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</si>
  <si>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</si>
  <si>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</si>
  <si>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</si>
  <si>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</si>
  <si>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</si>
  <si>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</si>
  <si>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</si>
  <si>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</si>
  <si>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</si>
  <si>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</si>
  <si>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</si>
  <si>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</si>
  <si>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</si>
  <si>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</si>
  <si>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</si>
  <si>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</si>
  <si>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</si>
  <si>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</si>
  <si>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</si>
  <si>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</si>
  <si>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</si>
  <si>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</si>
  <si>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</si>
  <si>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</si>
  <si>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</si>
  <si>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</si>
  <si>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</si>
  <si>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</si>
  <si>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</si>
  <si>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</si>
  <si>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</si>
  <si>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</si>
  <si>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</si>
  <si>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</si>
  <si>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</si>
  <si>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</si>
  <si>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</si>
  <si>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</si>
  <si>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</si>
  <si>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</si>
  <si>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</si>
  <si>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</si>
  <si>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</si>
  <si>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</si>
  <si>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</si>
  <si>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</si>
  <si>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</si>
  <si>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</si>
  <si>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</si>
  <si>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</si>
  <si>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</si>
  <si>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</si>
  <si>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</si>
  <si>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</si>
  <si>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</si>
  <si>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</si>
  <si>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</si>
  <si>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</si>
  <si>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</si>
  <si>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</si>
  <si>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</si>
  <si>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</si>
  <si>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</si>
  <si>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</si>
  <si>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</si>
  <si>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</si>
  <si>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</si>
  <si>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</si>
  <si>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</si>
  <si>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</si>
  <si>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</si>
  <si>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</si>
  <si>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</si>
  <si>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</si>
  <si>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</si>
  <si>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</si>
  <si>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</si>
  <si>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</si>
  <si>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</si>
  <si>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</si>
  <si>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</si>
  <si>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</si>
  <si>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</si>
  <si>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</si>
  <si>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</si>
  <si>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</si>
  <si>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</si>
  <si>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</si>
  <si>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</si>
  <si>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</si>
  <si>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</si>
  <si>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</si>
  <si>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</si>
  <si>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</si>
  <si>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</si>
  <si>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</si>
  <si>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</si>
  <si>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</si>
  <si>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</si>
  <si>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</si>
  <si>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</si>
  <si>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</si>
  <si>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</si>
  <si>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</si>
  <si>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</si>
  <si>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</si>
  <si>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</si>
  <si>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</si>
  <si>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</si>
  <si>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</si>
  <si>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</si>
  <si>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</si>
  <si>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</si>
  <si>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</si>
  <si>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</si>
  <si>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</si>
  <si>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</si>
  <si>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</si>
  <si>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</si>
  <si>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</si>
  <si>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</si>
  <si>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</si>
  <si>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</si>
  <si>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</si>
  <si>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</si>
  <si>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</si>
  <si>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</si>
  <si>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</si>
  <si>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</si>
  <si>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</si>
  <si>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</si>
  <si>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</si>
  <si>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</si>
  <si>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</si>
  <si>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</si>
  <si>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</si>
  <si>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</si>
  <si>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</si>
  <si>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</si>
  <si>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</si>
  <si>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</si>
  <si>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</si>
  <si>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</si>
  <si>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</si>
  <si>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</si>
  <si>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</si>
  <si>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</si>
  <si>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</si>
  <si>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</si>
  <si>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</si>
  <si>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</si>
  <si>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</si>
  <si>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</si>
  <si>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</si>
  <si>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</si>
  <si>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</si>
  <si>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</si>
  <si>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</si>
  <si>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</si>
  <si>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</si>
  <si>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</si>
  <si>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</si>
  <si>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</si>
  <si>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</si>
  <si>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</si>
  <si>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</si>
  <si>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</si>
  <si>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</si>
  <si>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</si>
  <si>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</si>
  <si>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</si>
  <si>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</si>
  <si>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</si>
  <si>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</si>
  <si>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</si>
  <si>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</si>
  <si>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</si>
  <si>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</si>
  <si>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</si>
  <si>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</si>
  <si>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</si>
  <si>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</si>
  <si>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</si>
  <si>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</si>
  <si>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</si>
  <si>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</si>
  <si>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</si>
  <si>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</si>
  <si>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</si>
  <si>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</si>
  <si>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</si>
  <si>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</si>
  <si>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</si>
  <si>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</si>
  <si>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</si>
  <si>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</si>
  <si>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</si>
  <si>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</si>
  <si>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</si>
  <si>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</si>
  <si>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</si>
  <si>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</si>
  <si>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</si>
  <si>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</si>
  <si>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</si>
  <si>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</si>
  <si>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</si>
  <si>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</si>
  <si>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</si>
  <si>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</si>
  <si>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</si>
  <si>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</si>
  <si>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</si>
  <si>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</si>
  <si>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</si>
  <si>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</si>
  <si>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</si>
  <si>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</si>
  <si>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</si>
  <si>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</si>
  <si>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</si>
  <si>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</si>
  <si>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</si>
  <si>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</si>
  <si>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</si>
  <si>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</si>
  <si>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</si>
  <si>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</si>
  <si>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</si>
  <si>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</si>
  <si>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</si>
  <si>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</si>
  <si>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</si>
  <si>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</si>
  <si>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</si>
  <si>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</si>
  <si>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</si>
  <si>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</si>
  <si>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</si>
  <si>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</si>
  <si>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</si>
  <si>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</si>
  <si>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</si>
  <si>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</si>
  <si>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</si>
  <si>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</si>
  <si>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</si>
  <si>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</si>
  <si>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</si>
  <si>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</si>
  <si>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</si>
  <si>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</si>
  <si>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</si>
  <si>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</si>
  <si>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</si>
  <si>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</si>
  <si>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</si>
  <si>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</si>
  <si>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</si>
  <si>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</si>
  <si>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</si>
  <si>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</si>
  <si>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</si>
  <si>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</si>
  <si>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</si>
  <si>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</si>
  <si>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</si>
  <si>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</si>
  <si>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</si>
  <si>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</si>
  <si>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</si>
  <si>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</si>
  <si>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</si>
  <si>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</si>
  <si>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</si>
  <si>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</si>
  <si>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</si>
  <si>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</si>
  <si>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</si>
  <si>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</si>
  <si>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</si>
  <si>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</si>
  <si>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</si>
  <si>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</si>
  <si>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</si>
  <si>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</si>
  <si>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</si>
  <si>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</si>
  <si>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</si>
  <si>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</si>
  <si>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</si>
  <si>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</si>
  <si>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</si>
  <si>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</si>
  <si>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</si>
  <si>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</si>
  <si>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</si>
  <si>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</si>
  <si>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</si>
  <si>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</si>
  <si>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</si>
  <si>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</si>
  <si>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</si>
  <si>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</si>
  <si>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</si>
  <si>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</si>
  <si>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</si>
  <si>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</si>
  <si>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</si>
  <si>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</si>
  <si>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</si>
  <si>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</si>
  <si>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</si>
  <si>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</si>
  <si>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</si>
  <si>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</si>
  <si>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</si>
  <si>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</si>
  <si>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</si>
  <si>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</si>
  <si>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</si>
  <si>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</si>
  <si>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</si>
  <si>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</si>
  <si>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</si>
  <si>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</si>
  <si>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</si>
  <si>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</si>
  <si>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</si>
  <si>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</si>
  <si>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</si>
  <si>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</si>
  <si>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</si>
  <si>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</si>
  <si>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</si>
  <si>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</si>
  <si>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</si>
  <si>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</si>
  <si>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</si>
  <si>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</si>
  <si>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</si>
  <si>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</si>
  <si>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</si>
  <si>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</si>
  <si>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</si>
  <si>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</si>
  <si>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</si>
  <si>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</si>
  <si>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</si>
  <si>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</si>
  <si>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</si>
  <si>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</si>
  <si>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</si>
  <si>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</si>
  <si>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</si>
  <si>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</si>
  <si>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</si>
  <si>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</si>
  <si>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</si>
  <si>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</si>
  <si>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</si>
  <si>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</si>
  <si>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</si>
  <si>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</si>
  <si>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</si>
  <si>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</si>
  <si>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</si>
  <si>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</si>
  <si>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</si>
  <si>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</si>
  <si>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</si>
  <si>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</si>
  <si>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</si>
  <si>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</si>
  <si>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</si>
  <si>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</si>
  <si>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</si>
  <si>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</si>
  <si>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</si>
  <si>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</si>
  <si>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</si>
  <si>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</si>
  <si>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</si>
  <si>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</si>
  <si>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</si>
  <si>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</si>
  <si>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</si>
  <si>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</si>
  <si>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</si>
  <si>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</si>
  <si>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</si>
  <si>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</si>
  <si>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</si>
  <si>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</si>
  <si>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</si>
  <si>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</si>
  <si>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</si>
  <si>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</si>
  <si>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</si>
  <si>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</si>
  <si>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</si>
  <si>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</si>
  <si>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</si>
  <si>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</si>
  <si>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</si>
  <si>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</si>
  <si>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</si>
  <si>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</si>
  <si>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</si>
  <si>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</si>
  <si>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</si>
  <si>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</si>
  <si>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</si>
  <si>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</si>
  <si>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</si>
  <si>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</si>
  <si>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</si>
  <si>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</si>
  <si>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</si>
  <si>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</si>
  <si>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</si>
  <si>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</si>
  <si>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</si>
  <si>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</si>
  <si>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</si>
  <si>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</si>
  <si>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</si>
  <si>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</si>
  <si>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</si>
  <si>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</si>
  <si>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</si>
  <si>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</si>
  <si>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</si>
  <si>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</si>
  <si>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</si>
  <si>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</si>
  <si>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</si>
  <si>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</si>
  <si>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</si>
  <si>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</si>
  <si>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</si>
  <si>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</si>
  <si>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</si>
  <si>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</si>
  <si>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</si>
  <si>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</si>
  <si>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</si>
  <si>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</si>
  <si>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</si>
  <si>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</si>
  <si>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</si>
  <si>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</si>
  <si>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</si>
  <si>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</si>
  <si>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</si>
  <si>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</si>
  <si>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</si>
  <si>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</si>
  <si>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</si>
  <si>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</si>
  <si>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</si>
  <si>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</si>
  <si>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</si>
  <si>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</si>
  <si>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</si>
  <si>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</si>
  <si>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</si>
  <si>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</si>
  <si>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</si>
  <si>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</si>
  <si>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</si>
  <si>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</si>
  <si>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</si>
  <si>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</si>
  <si>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</si>
  <si>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</si>
  <si>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</si>
  <si>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</si>
  <si>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</si>
  <si>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</si>
  <si>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</si>
  <si>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</si>
  <si>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</si>
  <si>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</si>
  <si>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</si>
  <si>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</si>
  <si>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</si>
  <si>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</si>
  <si>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</si>
  <si>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</si>
  <si>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</si>
  <si>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</si>
  <si>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</si>
  <si>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</si>
  <si>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</si>
  <si>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</si>
  <si>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</si>
  <si>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</si>
  <si>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</si>
  <si>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</si>
  <si>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</si>
  <si>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</si>
  <si>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</si>
  <si>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</si>
  <si>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</si>
  <si>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</si>
  <si>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</si>
  <si>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</si>
  <si>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</si>
  <si>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</si>
  <si>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</si>
  <si>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</si>
  <si>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</si>
  <si>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</si>
  <si>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</si>
  <si>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</si>
  <si>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</si>
  <si>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</si>
  <si>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</si>
  <si>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</si>
  <si>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</si>
  <si>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</si>
  <si>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</si>
  <si>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</si>
  <si>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</si>
  <si>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</si>
  <si>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</si>
  <si>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</si>
  <si>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</si>
  <si>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</si>
  <si>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</si>
  <si>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</si>
  <si>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</si>
  <si>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</si>
  <si>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</si>
  <si>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</si>
  <si>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</si>
  <si>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</si>
  <si>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</si>
  <si>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</si>
  <si>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</si>
  <si>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</si>
  <si>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</si>
  <si>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</si>
  <si>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</si>
  <si>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</si>
  <si>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</si>
  <si>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</si>
  <si>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</si>
  <si>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</si>
  <si>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</si>
  <si>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</si>
  <si>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</si>
  <si>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</si>
  <si>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</si>
  <si>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</si>
  <si>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</si>
  <si>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</si>
  <si>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</si>
  <si>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</si>
  <si>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</si>
  <si>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</si>
  <si>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</si>
  <si>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</si>
  <si>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</si>
  <si>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</si>
  <si>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</si>
  <si>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</si>
  <si>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</si>
  <si>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</si>
  <si>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</si>
  <si>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</si>
  <si>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</si>
  <si>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</si>
  <si>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</si>
  <si>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</si>
  <si>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</si>
  <si>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</si>
  <si>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</si>
  <si>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</si>
  <si>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</si>
  <si>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</si>
  <si>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</si>
  <si>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</si>
  <si>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</si>
  <si>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</si>
  <si>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</si>
  <si>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</si>
  <si>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</si>
  <si>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</si>
  <si>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</si>
  <si>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</si>
  <si>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</si>
  <si>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</si>
  <si>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</si>
  <si>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</si>
  <si>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</si>
  <si>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</si>
  <si>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</si>
  <si>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</si>
  <si>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</si>
  <si>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</si>
  <si>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</si>
  <si>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</si>
  <si>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</si>
  <si>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</si>
  <si>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</si>
  <si>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</si>
  <si>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</si>
  <si>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</si>
  <si>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</si>
  <si>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</si>
  <si>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</si>
  <si>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</si>
  <si>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</si>
  <si>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</si>
  <si>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</si>
  <si>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</si>
  <si>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</si>
  <si>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</si>
  <si>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</si>
  <si>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</si>
  <si>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</si>
  <si>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</si>
  <si>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</si>
  <si>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</si>
  <si>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</si>
  <si>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</si>
  <si>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</si>
  <si>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</si>
  <si>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</si>
  <si>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</si>
  <si>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</si>
  <si>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</si>
  <si>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</si>
  <si>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</si>
  <si>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</si>
  <si>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</si>
  <si>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</si>
  <si>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</si>
  <si>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</si>
  <si>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</si>
  <si>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</si>
  <si>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</si>
  <si>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</si>
  <si>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</si>
  <si>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</si>
  <si>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</si>
  <si>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</si>
  <si>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</si>
  <si>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</si>
  <si>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</si>
  <si>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</si>
  <si>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</si>
  <si>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</si>
  <si>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</si>
  <si>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</si>
  <si>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</si>
  <si>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</si>
  <si>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</si>
  <si>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</si>
  <si>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</si>
  <si>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</si>
  <si>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</si>
  <si>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</si>
  <si>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</si>
  <si>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</si>
  <si>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</si>
  <si>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</si>
  <si>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</si>
  <si>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</si>
  <si>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</si>
  <si>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</si>
  <si>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</si>
  <si>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</si>
  <si>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</si>
  <si>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</si>
  <si>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</si>
  <si>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</si>
  <si>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</si>
  <si>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</si>
  <si>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</si>
  <si>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</si>
  <si>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</si>
  <si>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</si>
  <si>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</si>
  <si>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</si>
  <si>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</si>
  <si>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</si>
  <si>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</si>
  <si>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</si>
  <si>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</si>
  <si>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</si>
  <si>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</si>
  <si>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</si>
  <si>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</si>
  <si>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</si>
  <si>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</si>
  <si>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</si>
  <si>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</si>
  <si>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</si>
  <si>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</si>
  <si>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</si>
  <si>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</si>
  <si>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</si>
  <si>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</si>
  <si>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</si>
  <si>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</si>
  <si>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</si>
  <si>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</si>
  <si>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</si>
  <si>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</si>
  <si>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</si>
  <si>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</si>
  <si>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</si>
  <si>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</si>
  <si>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</si>
  <si>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</si>
  <si>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</si>
  <si>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</si>
  <si>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</si>
  <si>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</si>
  <si>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</si>
  <si>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</si>
  <si>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</si>
  <si>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</si>
  <si>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</si>
  <si>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</si>
  <si>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</si>
  <si>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</si>
  <si>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</si>
  <si>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</si>
  <si>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</si>
  <si>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</si>
  <si>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</si>
  <si>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</si>
  <si>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</si>
  <si>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</si>
  <si>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</si>
  <si>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</si>
  <si>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</si>
  <si>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</si>
  <si>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</si>
  <si>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</si>
  <si>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</si>
  <si>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</si>
  <si>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</si>
  <si>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</si>
  <si>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</si>
  <si>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</si>
  <si>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</si>
  <si>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</si>
  <si>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</si>
  <si>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</si>
  <si>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</si>
  <si>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</si>
  <si>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</si>
  <si>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</si>
  <si>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</si>
  <si>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</si>
  <si>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</si>
  <si>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</si>
  <si>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</si>
  <si>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</si>
  <si>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</si>
  <si>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</si>
  <si>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</si>
  <si>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</si>
  <si>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</si>
  <si>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</si>
  <si>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</si>
  <si>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</si>
  <si>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</si>
  <si>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</si>
  <si>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</si>
  <si>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</si>
  <si>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</si>
  <si>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</si>
  <si>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</si>
  <si>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</si>
  <si>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</si>
  <si>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</si>
  <si>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</si>
  <si>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</si>
  <si>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</si>
  <si>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</si>
  <si>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</si>
  <si>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</si>
  <si>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</si>
  <si>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</si>
  <si>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</si>
  <si>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</si>
  <si>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</si>
  <si>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</si>
  <si>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</si>
  <si>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</si>
  <si>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</si>
  <si>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</si>
  <si>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</si>
  <si>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</si>
  <si>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</si>
  <si>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</si>
  <si>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</si>
  <si>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</si>
  <si>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</si>
  <si>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</si>
  <si>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</si>
  <si>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</si>
  <si>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</si>
  <si>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</si>
  <si>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</si>
  <si>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</si>
  <si>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</si>
  <si>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</si>
  <si>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</si>
  <si>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</si>
  <si>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</si>
  <si>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</si>
  <si>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</si>
  <si>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</si>
  <si>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</si>
  <si>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</si>
  <si>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</si>
  <si>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</si>
  <si>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</si>
  <si>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</si>
  <si>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</si>
  <si>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</si>
  <si>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</si>
  <si>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</si>
  <si>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</si>
  <si>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</si>
  <si>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</si>
  <si>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</si>
  <si>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</si>
  <si>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</si>
  <si>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</si>
  <si>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</si>
  <si>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</si>
  <si>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</si>
  <si>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</si>
  <si>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</si>
  <si>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</si>
  <si>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</si>
  <si>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</si>
  <si>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</si>
  <si>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</si>
  <si>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</si>
  <si>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</si>
  <si>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</si>
  <si>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</si>
  <si>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</si>
  <si>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</si>
  <si>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</si>
  <si>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</si>
  <si>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</si>
  <si>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</si>
  <si>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</si>
  <si>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</si>
  <si>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</si>
  <si>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</si>
  <si>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</si>
  <si>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</si>
  <si>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</si>
  <si>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</si>
  <si>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</si>
  <si>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</si>
  <si>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</si>
  <si>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</si>
  <si>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</si>
  <si>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</si>
  <si>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</si>
  <si>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</si>
  <si>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</si>
  <si>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</si>
  <si>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</si>
  <si>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</si>
  <si>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</si>
  <si>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</si>
  <si>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</si>
  <si>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</si>
  <si>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</si>
  <si>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</si>
  <si>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</si>
  <si>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</si>
  <si>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</si>
  <si>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</si>
  <si>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</si>
  <si>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</si>
  <si>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</si>
  <si>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</si>
  <si>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</si>
  <si>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</si>
  <si>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</si>
  <si>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</si>
  <si>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</si>
  <si>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</si>
  <si>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</si>
  <si>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</si>
  <si>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</si>
  <si>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</si>
  <si>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</si>
  <si>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</si>
  <si>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</si>
  <si>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</si>
  <si>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</si>
  <si>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</si>
  <si>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</si>
  <si>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</si>
  <si>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</si>
  <si>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</si>
  <si>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</si>
  <si>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</si>
  <si>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</si>
  <si>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</si>
  <si>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</si>
  <si>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</si>
  <si>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</si>
  <si>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</si>
  <si>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</si>
  <si>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</si>
  <si>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</si>
  <si>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</si>
  <si>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</si>
  <si>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</si>
  <si>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</si>
  <si>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</si>
  <si>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</si>
  <si>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</si>
  <si>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</si>
  <si>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</si>
  <si>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</si>
  <si>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</si>
  <si>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</si>
  <si>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</si>
  <si>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</si>
  <si>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</si>
  <si>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</si>
  <si>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</si>
  <si>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</si>
  <si>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</si>
  <si>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</si>
  <si>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</si>
  <si>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</si>
  <si>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</si>
  <si>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</si>
  <si>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</si>
  <si>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</si>
  <si>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</si>
  <si>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</si>
  <si>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</si>
  <si>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</si>
  <si>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</si>
  <si>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</si>
  <si>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</si>
  <si>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</si>
  <si>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</si>
  <si>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</si>
  <si>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</si>
  <si>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</si>
  <si>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</si>
  <si>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</si>
  <si>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</si>
  <si>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</si>
  <si>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</si>
  <si>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</si>
  <si>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</si>
  <si>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</si>
  <si>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</si>
  <si>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</si>
  <si>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</si>
  <si>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</si>
  <si>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</si>
  <si>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</si>
  <si>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</si>
  <si>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</si>
  <si>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</si>
  <si>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</si>
  <si>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</si>
  <si>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</si>
  <si>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</si>
  <si>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</si>
  <si>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</si>
  <si>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</si>
  <si>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</si>
  <si>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</si>
  <si>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</si>
  <si>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</si>
  <si>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</si>
  <si>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</si>
  <si>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</si>
  <si>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</si>
  <si>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</si>
  <si>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</si>
  <si>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</si>
  <si>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</si>
  <si>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</si>
  <si>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</si>
  <si>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</si>
  <si>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</si>
  <si>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</si>
  <si>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</si>
  <si>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</si>
  <si>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</si>
  <si>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</si>
  <si>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</si>
  <si>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</si>
  <si>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</si>
  <si>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</si>
  <si>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</si>
  <si>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</si>
  <si>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</si>
  <si>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</si>
  <si>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</si>
  <si>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</si>
  <si>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</si>
  <si>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</si>
  <si>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</si>
  <si>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</si>
  <si>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</si>
  <si>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</si>
  <si>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</si>
  <si>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</si>
  <si>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</si>
  <si>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</si>
  <si>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</si>
  <si>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</si>
  <si>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</si>
  <si>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</si>
  <si>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</si>
  <si>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</si>
  <si>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</si>
  <si>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</si>
  <si>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</si>
  <si>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</si>
  <si>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</si>
  <si>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</si>
  <si>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</si>
  <si>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</si>
  <si>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</si>
  <si>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</si>
  <si>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</si>
  <si>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</si>
  <si>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</si>
  <si>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</si>
  <si>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</si>
  <si>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</si>
  <si>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</si>
  <si>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</si>
  <si>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</si>
  <si>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</si>
  <si>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</si>
  <si>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</si>
  <si>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</si>
  <si>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</si>
  <si>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</si>
  <si>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</si>
  <si>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</si>
  <si>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</si>
  <si>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</si>
  <si>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</si>
  <si>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</si>
  <si>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</si>
  <si>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</si>
  <si>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</si>
  <si>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</si>
  <si>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</si>
  <si>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</si>
  <si>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</si>
  <si>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</si>
  <si>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</si>
  <si>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</si>
  <si>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</si>
  <si>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</si>
  <si>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</si>
  <si>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</si>
  <si>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</si>
  <si>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</si>
  <si>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</si>
  <si>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</si>
  <si>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</si>
  <si>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</si>
  <si>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</si>
  <si>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</si>
  <si>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</si>
  <si>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</si>
  <si>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</si>
  <si>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</si>
  <si>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</si>
  <si>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</si>
  <si>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</si>
  <si>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</si>
  <si>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</si>
  <si>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</si>
  <si>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</si>
  <si>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</si>
  <si>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</si>
  <si>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</si>
  <si>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</si>
  <si>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</si>
  <si>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</si>
  <si>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</si>
  <si>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</si>
  <si>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</si>
  <si>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</si>
  <si>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</si>
  <si>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</si>
  <si>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</si>
  <si>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</si>
  <si>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</si>
  <si>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</si>
  <si>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</si>
  <si>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</si>
  <si>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</si>
  <si>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</si>
  <si>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</si>
  <si>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</si>
  <si>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</si>
  <si>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</si>
  <si>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</si>
  <si>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</si>
  <si>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</si>
  <si>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</si>
  <si>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</si>
  <si>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</si>
  <si>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</si>
  <si>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</si>
  <si>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</si>
  <si>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</si>
  <si>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</si>
  <si>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</si>
  <si>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</si>
  <si>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</si>
  <si>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</si>
  <si>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</si>
  <si>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</si>
  <si>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</si>
  <si>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</si>
  <si>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</si>
  <si>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</si>
  <si>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</si>
  <si>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</si>
  <si>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</si>
  <si>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</si>
  <si>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</si>
  <si>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</si>
  <si>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</si>
  <si>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</si>
  <si>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</si>
  <si>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</si>
  <si>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</si>
  <si>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</si>
  <si>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</si>
  <si>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</si>
  <si>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</si>
  <si>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</si>
  <si>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</si>
  <si>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</si>
  <si>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</si>
  <si>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</si>
  <si>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</si>
  <si>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</si>
  <si>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</si>
  <si>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</si>
  <si>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</si>
  <si>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</si>
  <si>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</si>
  <si>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</si>
  <si>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</si>
  <si>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</si>
  <si>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</si>
  <si>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</si>
  <si>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</si>
  <si>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</si>
  <si>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</si>
  <si>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</si>
  <si>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</si>
  <si>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</si>
  <si>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</si>
  <si>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</si>
  <si>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</si>
  <si>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</si>
  <si>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</si>
  <si>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</si>
  <si>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</si>
  <si>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</si>
  <si>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</si>
  <si>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</si>
  <si>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</si>
  <si>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</si>
  <si>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</si>
  <si>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</si>
  <si>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</si>
  <si>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</si>
  <si>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</si>
  <si>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</si>
  <si>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</si>
  <si>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</si>
  <si>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</si>
  <si>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</si>
  <si>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</si>
  <si>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</si>
  <si>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</si>
  <si>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</si>
  <si>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</si>
  <si>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</si>
  <si>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</si>
  <si>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</si>
  <si>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</si>
  <si>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</si>
  <si>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</si>
  <si>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</si>
  <si>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</si>
  <si>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</si>
  <si>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</si>
  <si>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</si>
  <si>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</si>
  <si>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</si>
  <si>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</si>
  <si>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</si>
  <si>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</si>
  <si>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</si>
  <si>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</si>
  <si>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</si>
  <si>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</si>
  <si>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</si>
  <si>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</si>
  <si>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</si>
  <si>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</si>
  <si>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</si>
  <si>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</si>
  <si>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</si>
  <si>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</si>
  <si>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</si>
  <si>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</si>
  <si>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</si>
  <si>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</si>
  <si>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</si>
  <si>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</si>
  <si>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</si>
  <si>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</si>
  <si>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</si>
  <si>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</si>
  <si>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</si>
  <si>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</si>
  <si>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</si>
  <si>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</si>
  <si>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</si>
  <si>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</si>
  <si>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</si>
  <si>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</si>
  <si>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</si>
  <si>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</si>
  <si>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</si>
  <si>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</si>
  <si>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</si>
  <si>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</si>
  <si>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</si>
  <si>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</si>
  <si>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</si>
  <si>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</si>
  <si>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</si>
  <si>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</si>
  <si>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</si>
  <si>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</si>
  <si>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</si>
  <si>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</si>
  <si>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</si>
  <si>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</si>
  <si>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</si>
  <si>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</si>
  <si>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</si>
  <si>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</si>
  <si>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</si>
  <si>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</si>
  <si>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</si>
  <si>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</si>
  <si>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</si>
  <si>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</si>
  <si>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</si>
  <si>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</si>
  <si>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</si>
  <si>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</si>
  <si>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</si>
  <si>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</si>
  <si>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</si>
  <si>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</si>
  <si>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</si>
  <si>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</si>
  <si>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</si>
  <si>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</si>
  <si>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</si>
  <si>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</si>
  <si>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</si>
  <si>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</si>
  <si>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</si>
  <si>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</si>
  <si>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</si>
  <si>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</si>
  <si>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</si>
  <si>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</si>
  <si>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</si>
  <si>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</si>
  <si>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</si>
  <si>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</si>
  <si>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</si>
  <si>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</si>
  <si>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</si>
  <si>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</si>
  <si>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</si>
  <si>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</si>
  <si>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</si>
  <si>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</si>
  <si>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</si>
  <si>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</si>
  <si>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</si>
  <si>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</si>
  <si>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</si>
  <si>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</si>
  <si>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</si>
  <si>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</si>
  <si>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</si>
  <si>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</si>
  <si>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</si>
  <si>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</si>
  <si>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</si>
  <si>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</si>
  <si>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</si>
  <si>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</si>
  <si>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</si>
  <si>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</si>
  <si>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</si>
  <si>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</si>
  <si>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</si>
  <si>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</si>
  <si>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</si>
  <si>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</si>
  <si>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</si>
  <si>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</si>
  <si>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</si>
  <si>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</si>
  <si>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</si>
  <si>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</si>
  <si>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</si>
  <si>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</si>
  <si>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</si>
  <si>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</si>
  <si>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</si>
  <si>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</si>
  <si>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</si>
  <si>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</si>
  <si>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</si>
  <si>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</si>
  <si>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</si>
  <si>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</si>
  <si>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</si>
  <si>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</si>
  <si>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</si>
  <si>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</si>
  <si>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</si>
  <si>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</si>
  <si>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</si>
  <si>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</si>
  <si>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</si>
  <si>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</si>
  <si>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</si>
  <si>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</si>
  <si>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</si>
  <si>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</si>
  <si>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</si>
  <si>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</si>
  <si>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</si>
  <si>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</si>
  <si>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</si>
  <si>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</si>
  <si>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</si>
  <si>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</si>
  <si>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</si>
  <si>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</si>
  <si>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</si>
  <si>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</si>
  <si>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</si>
  <si>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</si>
  <si>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</si>
  <si>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</si>
  <si>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</si>
  <si>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</si>
  <si>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</si>
  <si>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</si>
  <si>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</si>
  <si>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</si>
  <si>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</si>
  <si>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</si>
  <si>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</si>
  <si>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</si>
  <si>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</si>
  <si>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</si>
  <si>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</si>
  <si>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</si>
  <si>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</si>
  <si>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</si>
  <si>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</si>
  <si>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</si>
  <si>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</si>
  <si>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</si>
  <si>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</si>
  <si>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</si>
  <si>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</si>
  <si>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</si>
  <si>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</si>
  <si>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</si>
  <si>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</si>
  <si>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</si>
  <si>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</si>
  <si>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</si>
  <si>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</si>
  <si>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</si>
  <si>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</si>
  <si>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</si>
  <si>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</si>
  <si>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</si>
  <si>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</si>
  <si>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</si>
  <si>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</si>
  <si>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</si>
  <si>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</si>
  <si>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</si>
  <si>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</si>
  <si>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</si>
  <si>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</si>
  <si>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</si>
  <si>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</si>
  <si>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</si>
  <si>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</si>
  <si>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</si>
  <si>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</si>
  <si>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</si>
  <si>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</si>
  <si>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</si>
  <si>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</si>
  <si>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</si>
  <si>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</si>
  <si>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</si>
  <si>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</si>
  <si>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</si>
  <si>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</si>
  <si>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</si>
  <si>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</si>
  <si>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</si>
  <si>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</si>
  <si>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</si>
  <si>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</si>
  <si>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</si>
  <si>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</si>
  <si>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</si>
  <si>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</si>
  <si>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</si>
  <si>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</si>
  <si>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</si>
  <si>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</si>
  <si>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</si>
  <si>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</si>
  <si>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</si>
  <si>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</si>
  <si>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</si>
  <si>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</si>
  <si>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</si>
  <si>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</si>
  <si>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</si>
  <si>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</si>
  <si>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</si>
  <si>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</si>
  <si>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</si>
  <si>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</si>
  <si>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</si>
  <si>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</si>
  <si>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</si>
  <si>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</si>
  <si>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</si>
  <si>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</si>
  <si>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</si>
  <si>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</si>
  <si>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</si>
  <si>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</si>
  <si>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</si>
  <si>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</si>
  <si>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</si>
  <si>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</si>
  <si>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</si>
  <si>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</si>
  <si>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</si>
  <si>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</si>
  <si>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</si>
  <si>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</si>
  <si>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</si>
  <si>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</si>
  <si>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</si>
  <si>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</si>
  <si>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</si>
  <si>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</si>
  <si>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</si>
  <si>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</si>
  <si>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</si>
  <si>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</si>
  <si>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</si>
  <si>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</si>
  <si>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</si>
  <si>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</si>
  <si>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</si>
  <si>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</si>
  <si>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</si>
  <si>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</si>
  <si>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</si>
  <si>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</si>
  <si>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</si>
  <si>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</si>
  <si>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</si>
  <si>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</si>
  <si>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</si>
  <si>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</si>
  <si>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</si>
  <si>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</si>
  <si>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</si>
  <si>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</si>
  <si>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</si>
  <si>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</si>
  <si>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</si>
  <si>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</si>
  <si>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</si>
  <si>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</si>
  <si>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</si>
  <si>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</si>
  <si>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</si>
  <si>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</si>
  <si>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</si>
  <si>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</si>
  <si>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</si>
  <si>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</si>
  <si>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</si>
  <si>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</si>
  <si>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</si>
  <si>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</si>
  <si>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</si>
  <si>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</si>
  <si>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</si>
  <si>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</si>
  <si>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</si>
  <si>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</si>
  <si>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</si>
  <si>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</si>
  <si>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</si>
  <si>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</si>
  <si>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</si>
  <si>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</si>
  <si>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</si>
  <si>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</si>
  <si>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</si>
  <si>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</si>
  <si>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</si>
  <si>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</si>
  <si>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</si>
  <si>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</si>
  <si>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</si>
  <si>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</si>
  <si>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</si>
  <si>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</si>
  <si>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</si>
  <si>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</si>
  <si>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</si>
  <si>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</si>
  <si>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</si>
  <si>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</si>
  <si>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</si>
  <si>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</si>
  <si>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</si>
  <si>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</si>
  <si>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</si>
  <si>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</si>
  <si>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</si>
  <si>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</si>
  <si>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</si>
  <si>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</si>
  <si>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</si>
  <si>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</si>
  <si>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</si>
  <si>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</si>
  <si>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</si>
  <si>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</si>
  <si>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</si>
  <si>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</si>
  <si>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</si>
  <si>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</si>
  <si>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</si>
  <si>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</si>
  <si>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</si>
  <si>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</si>
  <si>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</si>
  <si>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</si>
  <si>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</si>
  <si>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</si>
  <si>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</si>
  <si>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</si>
  <si>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</si>
  <si>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</si>
  <si>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</si>
  <si>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</si>
  <si>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</si>
  <si>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</si>
  <si>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</si>
  <si>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</si>
  <si>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</si>
  <si>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</si>
  <si>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</si>
  <si>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</si>
  <si>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</si>
  <si>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</si>
  <si>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</si>
  <si>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</si>
  <si>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</si>
  <si>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</si>
  <si>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</si>
  <si>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</si>
  <si>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</si>
  <si>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</si>
  <si>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</si>
  <si>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</si>
  <si>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</si>
  <si>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</si>
  <si>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</si>
  <si>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</si>
  <si>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</si>
  <si>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</si>
  <si>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</si>
  <si>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</si>
  <si>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</si>
  <si>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</si>
  <si>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</si>
  <si>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</si>
  <si>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</si>
  <si>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</si>
  <si>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</si>
  <si>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</si>
  <si>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</si>
  <si>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</si>
  <si>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</si>
  <si>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</si>
  <si>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</si>
  <si>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</si>
  <si>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</si>
  <si>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</si>
  <si>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</si>
  <si>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</si>
  <si>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</si>
  <si>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</si>
  <si>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</si>
  <si>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</si>
  <si>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</si>
  <si>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</si>
  <si>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</si>
  <si>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</si>
  <si>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</si>
  <si>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</si>
  <si>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</si>
  <si>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</si>
  <si>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</si>
  <si>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</si>
  <si>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</si>
  <si>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</si>
  <si>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</si>
  <si>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</si>
  <si>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</si>
  <si>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</si>
  <si>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</si>
  <si>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</si>
  <si>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</si>
  <si>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</si>
  <si>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</si>
  <si>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</si>
  <si>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</si>
  <si>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</si>
  <si>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</si>
  <si>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</si>
  <si>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</si>
  <si>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</si>
  <si>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</si>
  <si>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</si>
  <si>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</si>
  <si>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</si>
  <si>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</si>
  <si>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</si>
  <si>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</si>
  <si>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</si>
  <si>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</si>
  <si>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</si>
  <si>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</si>
  <si>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</si>
  <si>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</si>
  <si>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</si>
  <si>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</si>
  <si>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</si>
  <si>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</si>
  <si>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</si>
  <si>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</si>
  <si>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</si>
  <si>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</si>
  <si>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</si>
  <si>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</si>
  <si>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</si>
  <si>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</si>
  <si>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</si>
  <si>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</si>
  <si>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</si>
  <si>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</si>
  <si>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</si>
  <si>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</si>
  <si>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</si>
  <si>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</si>
  <si>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</si>
  <si>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</si>
  <si>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</si>
  <si>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</si>
  <si>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</si>
  <si>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</si>
  <si>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</si>
  <si>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</si>
  <si>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</si>
  <si>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</si>
  <si>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</si>
  <si>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</si>
  <si>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</si>
  <si>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</si>
  <si>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</si>
  <si>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</si>
  <si>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</si>
  <si>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</si>
  <si>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</si>
  <si>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</si>
  <si>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</si>
  <si>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</si>
  <si>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</si>
  <si>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</si>
  <si>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</si>
  <si>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</si>
  <si>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</si>
  <si>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</si>
  <si>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</si>
  <si>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</si>
  <si>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</si>
  <si>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</si>
  <si>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</si>
  <si>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</si>
  <si>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</si>
  <si>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</si>
  <si>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</si>
  <si>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</si>
  <si>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</si>
  <si>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</si>
  <si>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</si>
  <si>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</si>
  <si>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</si>
  <si>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</si>
  <si>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</si>
  <si>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</si>
  <si>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</si>
  <si>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</si>
  <si>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</si>
  <si>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</si>
  <si>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</si>
  <si>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</si>
  <si>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</si>
  <si>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</si>
  <si>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</si>
  <si>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</si>
  <si>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</si>
  <si>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</si>
  <si>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</si>
  <si>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</si>
  <si>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</si>
  <si>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</si>
  <si>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30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</si>
  <si>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</si>
  <si>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</si>
  <si>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</si>
  <si>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</si>
  <si>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</si>
  <si>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</si>
  <si>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</si>
  <si>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</si>
  <si>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</si>
  <si>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</si>
  <si>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</si>
  <si>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</si>
  <si>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</si>
  <si>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</si>
  <si>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</si>
  <si>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team need 30 minutes</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</si>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</sst>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296.8356097222204</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0.2166745370341232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5.7889814816007856E-2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45959.784035648147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45959.784035648147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45959.784035648147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45959.784035648147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45959.784035648147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45959.784035648147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45959.784035648147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45959.784035648147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45959.784035648147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45959.784035648147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45959.784035648147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45959.784035648147</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45959.784035648147</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45959.784035532408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45959.784035532408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45959.784035532408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45959.784035532408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45959.784035532408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45959.784035532408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45959.784035532408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45959.784035532408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45959.784035532408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45959.784035532408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45959.784035532408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45959.784035532408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45959.784035532408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45959.784035532408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45959.784035532408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45959.784035532408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45959.784035532408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45959.784035532408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45959.784035532408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45959.784035532408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45959.784035532408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45959.784035532408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45959.784035532408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45959.784035532408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45959.784035532408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45959.784035532408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45959.784035532408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45959.784035532408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45959.784035532408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45959.784035532408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45959.784035532408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45959.784035532408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45959.784035532408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45959.784035532408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45959.784035532408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45959.784035532408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45959.784035532408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45959.784035532408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45959.784035532408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45959.784035532408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45959.784035532408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45959.784035532408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45959.784035532408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45959.784035532408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45959.784035532408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45959.784035532408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45959.784035532408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45959.784035532408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45959.784035532408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45959.784035532408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45959.784035532408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45959.784035532408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45959.784035532408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45959.784035532408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45959.784035532408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45959.784035532408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45959.784035532408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45959.784035532408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45959.784035532408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45959.784035532408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45959.784035532408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45959.784035532408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45959.784035532408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45959.784035532408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45959.784035532408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45959.784035532408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45959.784035532408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45959.784035532408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45959.784035532408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45959.784035532408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45959.784035532408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45959.784035532408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45959.784035532408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45959.784035532408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45959.784035532408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45959.784035532408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45959.784035532408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45959.784035532408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45959.784035532408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45959.784035532408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45959.784035532408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45959.784035532408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45959.784035532408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45959.784035532408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45959.784035532408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45959.784035532408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45959.784035532408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45959.784035532408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45959.784035532408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45959.784035532408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45959.784035532408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45959.784035532408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45959.784035532408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45959.784035532408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45959.784035532408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45959.784035532408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45959.784035532408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45959.784035532408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45959.784035532408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45959.784035532408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45959.784035532408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45959.784035532408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45959.784035532408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45959.784035532408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45959.784035532408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45959.784035532408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45959.784035532408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45959.784035532408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45959.784035532408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45959.784035532408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45959.784035532408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45959.784035532408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45959.784035532408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45959.784035532408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45959.784035532408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45959.784035532408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45959.784035532408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45959.784035532408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45959.784035532408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45959.784035532408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45959.784035532408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45959.784035532408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45959.784035532408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45959.784035532408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45959.784035532408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45959.784035532408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45959.784035532408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45959.784035532408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45959.784035532408</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45959.784035532408</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45959.784035532408</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45959.784035532408</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134.78419768518506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1.0419523148157168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5.0644444439967629E-2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45959.784035648147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45959.784035648147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45959.784035648147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45959.784035648147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45959.784035648147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45959.784035648147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45959.784035648147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45959.784035648147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45959.784035648147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45959.784035648147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45959.784035648147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45959.784035648147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45959.784035648147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45959.784035648147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45959.784035648147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45959.784035648147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45959.784035648147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45959.784035648147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45959.784035648147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45959.784035648147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45959.784035648147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45959.784035648147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45959.784035648147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45959.784035648147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45959.784035648147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45959.784035648147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45959.784035648147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45959.784035648147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45959.784035648147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45959.784035648147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45959.784035648147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45959.784035648147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45959.784035648147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45959.784035648147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45959.784035648147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45959.784035648147</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45959.784035648147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45959.784035648147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45959.784035648147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45959.784035648147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45959.784035648147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45959.784035648147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45959.784035648147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45959.784035648147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45959.784035648147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45959.784035648147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45959.784035648147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45959.784035648147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45959.784035648147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45959.784035648147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45959.784035648147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45959.784035648147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45959.784035648147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45959.784035648147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45959.784035648147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45959.784035648147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45959.784035648147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45959.784035648147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45959.784035648147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45959.784035648147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45959.784035648147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45959.784035648147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45959.784035648147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45959.784035648147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45959.784035648147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45959.784035648147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45959.784035648147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45959.784035648147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45959.784035648147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45959.784035648147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45959.784035648147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45959.784035648147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45959.784035648147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45959.784035648147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45959.784035648147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45959.784035648147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45959.784035648147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45959.784035648147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45959.784035648147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45959.784035648147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45959.784035648147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45959.784035648147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45959.784035648147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45959.784035648147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45959.784035648147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45959.784035648147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45959.784035648147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45959.784035648147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45959.784035648147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45959.784035648147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45959.784035648147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45959.784035648147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45959.784035648147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45959.784035648147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45959.784035648147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45959.784035648147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45959.784035648147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45959.784035648147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45959.784035648147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45959.784035648147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45959.784035648147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45959.784035648147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45959.784035648147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45959.784035648147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45959.784035648147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45959.784035648147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45959.784035648147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45959.784035648147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45959.784035648147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45959.784035648147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45959.784035648147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45959.784035648147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45959.784035648147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45959.784035648147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45959.784035648147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45959.784035648147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45959.784035648147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45959.784035648147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45959.784035648147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45959.784035648147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45959.784035648147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45959.784035648147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45959.784035648147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45959.784035648147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45959.784035648147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45959.784035648147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45959.784035648147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45959.784035648147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45959.784035648147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45959.784035648147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45959.784035648147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45959.784035648147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45959.784035648147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45959.784035648147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45959.784035648147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45959.784035648147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45959.784035648147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45959.784035648147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45959.784035648147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45959.784035648147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45959.784035648147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45959.784035648147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45959.784035648147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45959.784035648147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45959.784035648147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45959.784035648147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45959.784035648147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45959.784035648147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45959.784035648147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45959.784035648147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45959.784035648147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45959.784035648147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45959.784035648147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45959.784035648147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45959.784035648147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45959.784035648147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45959.784035648147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45959.784035648147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45959.784035648147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45959.784035648147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45959.784035648147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45959.784035648147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45959.784035648147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45959.784035648147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45959.784035648147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45959.784035648147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45959.784035648147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45959.784035648147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45959.784035648147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45959.784035648147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45959.784035648147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45959.784035648147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45959.784035648147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45959.784035648147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45959.784035648147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45959.784035648147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45959.784035648147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45959.784035648147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45959.784035648147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45959.784035648147</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45959.784035648147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45959.784035648147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45959.784035648147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45959.784035648147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45959.784035648147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45959.784035648147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45959.784035648147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45959.784035648147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45959.784035648147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45959.784035648147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45959.784035648147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45959.784035648147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45959.784035648147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45959.784035648147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45959.784035648147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45959.784035648147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45959.784035648147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45959.784035648147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45959.784035648147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45959.784035648147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45959.784035648147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45959.784035648147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45959.784035648147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45959.784035648147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45959.784035648147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45959.784035648147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45959.784035648147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45959.784035648147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45959.784035648147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45959.784035648147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45959.784035648147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45959.784035648147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45959.784035648147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45959.784035648147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45959.784035648147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45959.784035648147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45959.784035648147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45959.784035648147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45959.784035648147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45959.784035648147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45959.784035648147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45959.784035648147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45959.784035648147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45959.784035648147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45959.784035648147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45959.784035648147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45959.784035648147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45959.784035648147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45959.784035648147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45959.784035648147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45959.784035648147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45959.784035648147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45959.784035648147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45959.784035648147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45959.784035648147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45959.784035648147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45959.784035648147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45959.784035648147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45959.784035648147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45959.784035648147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45959.784035648147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45959.784035648147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45959.784035648147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45959.784035648147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45959.784035648147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45959.784035648147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45959.784035648147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45959.784035648147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45959.784035648147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45959.784035648147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45959.784035648147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45959.784035648147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45959.784035648147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45959.784035648147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45959.784035648147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45959.784035648147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45959.784035648147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45959.784035648147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45959.784035648147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45959.784035648147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45959.784035648147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45959.784035648147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45959.784035648147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45959.784035648147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45959.784035648147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45959.784035648147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45959.784035648147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45959.784035648147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45959.784035648147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45959.784035648147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45959.784035648147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45959.784035648147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45959.784035648147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45959.784035648147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45959.784035648147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45959.784035648147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45959.784035648147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45959.784035648147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45959.784035648147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45959.784035648147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45959.784035648147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45959.784035648147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45959.784035648147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45959.784035648147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45959.784035648147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45959.784035648147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45959.784035648147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45959.784035648147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45959.784035648147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45959.784035648147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45959.784035648147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45959.784035648147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45959.784035648147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45959.784035648147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45959.784035648147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45959.784035648147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45959.784035648147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45959.784035648147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45959.784035648147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45959.784035648147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45959.784035648147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45959.784035648147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45959.784035648147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45959.784035648147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45959.784035648147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45959.784035648147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45959.784035648147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45959.784035648147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45959.784035648147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45959.784035648147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45959.784035648147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45959.784035648147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45959.784035648147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45959.784035648147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45959.784035648147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45959.784035648147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45959.784035648147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45959.784035648147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45959.784035648147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45959.784035648147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45959.784035648147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45959.784035648147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45959.784035648147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45959.784035648147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45959.784035648147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45959.784035648147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45959.784035648147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45959.784035648147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45959.784035648147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45959.784035648147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45959.784035648147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45959.784035648147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45959.784035648147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45959.784035648147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45959.784035648147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45959.784035648147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45959.784035648147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45959.784035648147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45959.784035648147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45959.784035648147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45959.784035648147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45959.784035648147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45959.784035648147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45959.784035648147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45959.784035648147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45959.784035648147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45959.784035648147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45959.784035648147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45959.784035648147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45959.784035648147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45959.784035648147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45959.784035648147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45959.784035648147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45959.784035648147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45959.784035648147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45959.784035648147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45959.784035648147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45959.784035648147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45959.784035648147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45959.784035648147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45959.784035648147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45959.784035648147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45959.784035648147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45959.784035648147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45959.784035648147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45959.784035648147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45959.784035648147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45959.784035648147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45959.784035648147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45959.784035648147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45959.784035648147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45959.784035648147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45959.784035648147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45959.784035648147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45959.784035648147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45959.784035648147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45959.784035648147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45959.784035648147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45959.784035648147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45959.784035648147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45959.784035648147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45959.784035648147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45959.784035648147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45959.784035648147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45959.784035648147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45959.784035648147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45959.784035648147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45959.784035648147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45959.784035648147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45959.784035648147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45959.784035648147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45959.784035648147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45959.784035648147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45959.784035648147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45959.784035648147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45959.784035648147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45959.784035648147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45959.784035648147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45959.784035648147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45959.784035648147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45959.784035648147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45959.784035648147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45959.784035648147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45959.784035648147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45959.784035648147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45959.784035648147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45959.784035648147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45959.784035648147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45959.784035648147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45959.784035648147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45959.784035648147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45959.784035648147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45959.784035648147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45959.784035648147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45959.784035648147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45959.784035648147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45959.784035648147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45959.784035648147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45959.784035648147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45959.784035648147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45959.784035648147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45959.784035648147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45959.784035648147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45959.784035648147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45959.784035648147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45959.784035648147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45959.784035648147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45959.784035648147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45959.784035648147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45959.784035648147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45959.784035648147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45959.784035648147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45959.784035648147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45959.784035648147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45959.784035648147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45959.784035648147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45959.784035648147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45959.784035648147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45959.784035648147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45959.784035648147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45959.784035648147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45959.784035648147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45959.784035648147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45959.784035648147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45959.784035648147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45959.784035648147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45959.784035648147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45959.784035648147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45959.784035648147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45959.784035648147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45959.784035648147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45959.784035648147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45959.784035648147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45959.784035648147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45959.784035648147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45959.784035648147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45959.784035648147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45959.784035648147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45959.784035648147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45959.784035648147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45959.784035648147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45959.784035648147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45959.784035648147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45959.784035648147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45959.784035648147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45959.784035648147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45959.784035648147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45959.784035648147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45959.784035648147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45959.784035648147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45959.784035648147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45959.784035648147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45959.784035648147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45959.784035648147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45959.784035648147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45959.784035648147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45959.784035648147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45959.784035648147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45959.784035648147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45959.784035648147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45959.784035648147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45959.784035648147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45959.784035648147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45959.784035648147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45959.784035648147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45959.784035648147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45959.784035648147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45959.784035648147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45959.784035648147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45959.784035648147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45959.784035648147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45959.784035648147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45959.784035648147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45959.784035648147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45959.784035648147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45959.784035648147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45959.784035648147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45959.784035648147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45959.784035648147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45959.784035648147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45959.784035648147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45959.784035648147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45959.784035648147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45959.784035648147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45959.784035648147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45959.784035648147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45959.784035648147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45959.784035648147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45959.784035648147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45959.784035648147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45959.784035648147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45959.784035648147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45959.784035648147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45959.784035648147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45959.784035648147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45959.784035648147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45959.784035648147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45959.784035648147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45959.784035648147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45959.784035648147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45959.784035648147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45959.784035648147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45959.784035648147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45959.784035648147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45959.784035648147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45959.784035648147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45959.784035648147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45959.784035648147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45959.784035648147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45959.784035648147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45959.784035648147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45959.784035648147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45959.784035648147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45959.784035648147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45959.784035648147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45959.784035648147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45959.784035648147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45959.784035648147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45959.784035648147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45959.784035648147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45959.784035648147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45959.784035648147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45959.784035648147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45959.784035648147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45959.784035648147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45959.784035648147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45959.784035648147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45959.784035648147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45959.784035648147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45959.784035648147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45959.784035648147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45959.784035648147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45959.784035648147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45959.784035648147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45959.784035648147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45959.784035648147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45959.784035648147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45959.784035648147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45959.784035648147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45959.784035648147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45959.784035648147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45959.784035648147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45959.784035648147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45959.784035648147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45959.784035648147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45959.784035648147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45959.784035648147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45959.784035648147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45959.784035648147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45959.784035648147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45959.784035648147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45959.784035648147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45959.784035648147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45959.784035648147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45959.784035648147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45959.784035648147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45959.784035648147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45959.784035648147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45959.784035648147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45959.784035648147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45959.784035648147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45959.784035648147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45959.784035648147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45959.784035648147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45959.784035648147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45959.784035648147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45959.784035648147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45959.784035648147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45959.784035648147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45959.784035648147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45959.784035648147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45959.784035648147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45959.784035648147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45959.784035648147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45959.784035648147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45959.784035648147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45959.784035648147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45959.784035648147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45959.784035648147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45959.784035648147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45959.784035648147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45959.784035648147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45959.784035648147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45959.784035648147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45959.784035648147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45959.784035648147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45959.784035648147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45959.784035648147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45959.784035648147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45959.784035648147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45959.784035648147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45959.784035648147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45959.784035648147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45959.784035648147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45959.784035648147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45959.784035648147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45959.784035648147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45959.784035648147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45959.784035648147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45959.784035648147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45959.784035648147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45959.784035648147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45959.784035648147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45959.784035648147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45959.784035648147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45959.784035648147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45959.784035648147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45959.784035648147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45959.784035648147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45959.784035648147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45959.784035648147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45959.784035648147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45959.784035648147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45959.784035648147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45959.784035648147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45959.784035648147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45959.784035648147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45959.784035648147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45959.784035648147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45959.784035648147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45959.784035648147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45959.784035648147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45959.784035648147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45959.784035648147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45959.784035648147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45959.784035648147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45959.784035648147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45959.784035648147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45959.784035648147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45959.784035648147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45959.784035648147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45959.784035648147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45959.784035648147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45959.784035648147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45959.784035648147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45959.784035648147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45959.784035648147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45959.784035648147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45959.784035648147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45959.784035648147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45959.784035648147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45959.784035648147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45959.784035648147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45959.784035648147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45959.784035648147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45959.784035648147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45959.784035648147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45959.784035648147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45959.784035648147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45959.784035648147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45959.784035648147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45959.784035648147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45959.784035648147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45959.784035648147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45959.784035648147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45959.784035648147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45959.784035648147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45959.784035648147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45959.784035648147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45959.784035648147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45959.784035648147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45959.784035648147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45959.784035648147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45959.784035648147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45959.784035648147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45959.784035648147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45959.784035648147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45959.784035648147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45959.784035648147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45959.784035648147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45959.784035648147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45959.784035648147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45959.784035648147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45959.784035648147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45959.784035648147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45959.784035648147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45959.784035648147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45959.784035648147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45959.784035648147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45959.784035648147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45959.784035648147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45959.784035648147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45959.784035648147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45959.784035648147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45959.784035648147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45959.784035648147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45959.784035648147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45959.784035648147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45959.784035648147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45959.784035648147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45959.784035648147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45959.784035648147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45959.784035648147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45959.784035648147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45959.784035648147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45959.784035648147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45959.784035648147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45959.784035648147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45959.784035648147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45959.784035648147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45959.784035648147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45959.784035648147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45959.784035648147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45959.784035648147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45959.784035648147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45959.784035648147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45959.784035648147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45959.784035648147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45959.784035648147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45959.784035648147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45959.784035648147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45959.784035648147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45959.784035648147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45959.784035648147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45959.784035648147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45959.784035648147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45959.784035648147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45959.784035648147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45959.784035648147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45959.784035648147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45959.784035648147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45959.784035648147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45959.784035648147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45959.784035648147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45959.784035648147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45959.784035648147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45959.784035648147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45959.784035648147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45959.784035648147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45959.784035648147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45959.784035648147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45959.784035648147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45959.784035648147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45959.784035648147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45959.784035648147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45959.784035648147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45959.784035648147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45959.784035648147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45959.784035648147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45959.784035648147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45959.784035648147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45959.784035648147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45959.784035648147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45959.784035648147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45959.784035648147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45959.784035648147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45959.784035648147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45959.784035648147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45959.784035648147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45959.784035648147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45959.784035648147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45959.784035648147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45959.784035648147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45959.784035648147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45959.784035648147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45959.784035648147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45959.784035648147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45959.784035648147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45959.784035648147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45959.784035648147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45959.784035648147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45959.784035648147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45959.784035648147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45959.784035648147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45959.784035648147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45959.784035648147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45959.784035648147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45959.784035648147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45959.784035648147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45959.784035648147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45959.784035648147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45959.784035648147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45959.784035648147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45959.784035648147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45959.784035648147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45959.784035648147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45959.784035648147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45959.784035648147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45959.784035648147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45959.784035648147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45959.784035648147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45959.784035648147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45959.784035648147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45959.784035648147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45959.784035648147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45959.784035648147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45959.784035648147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45959.784035648147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45959.784035648147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45959.784035648147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45959.784035648147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45959.784035648147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45959.784035648147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45959.784035648147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45959.784035648147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45959.784035648147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45959.784035648147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45959.784035648147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45959.784035648147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45959.784035648147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45959.784035648147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45959.784035648147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45959.784035648147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45959.784035648147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45959.784035648147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45959.784035648147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45959.784035648147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45959.784035648147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45959.784035648147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45959.784035648147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45959.784035648147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45959.784035648147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45959.784035648147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45959.784035648147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45959.784035648147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45959.784035648147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45959.784035648147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45959.784035648147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45959.784035648147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45959.784035648147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45959.784035648147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45959.784035648147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45959.784035648147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45959.784035648147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45959.784035648147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45959.784035648147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45959.784035648147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45959.784035648147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45959.784035648147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45959.784035648147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45959.784035648147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45959.784035648147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45959.784035648147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45959.784035648147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45959.784035648147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45959.784035648147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45959.784035648147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45959.784035648147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45959.784035648147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45959.784035648147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45959.784035648147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45959.784035648147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45959.784035648147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45959.784035648147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45959.784035648147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45959.784035648147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45959.784035648147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45959.784035648147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45959.784035648147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45959.784035648147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45959.784035648147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45959.784035648147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45959.784035648147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45959.784035648147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45959.784035648147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45959.784035648147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45959.784035648147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45959.784035648147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45959.784035648147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45959.784035648147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45959.784035648147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45959.784035648147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45959.784035648147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45959.784035648147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45959.784035648147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45959.784035648147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45959.784035648147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45959.784035648147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45959.784035648147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45959.784035648147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45959.784035648147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45959.784035648147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45959.784035648147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45959.784035648147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45959.784035648147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45959.784035648147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45959.784035648147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45959.784035648147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45959.784035648147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45959.784035648147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45959.784035648147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45959.784035648147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45959.784035648147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45959.784035648147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45959.784035648147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45959.784035648147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45959.784035648147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45959.784035648147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45959.784035648147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45959.784035648147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45959.784035648147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45959.784035648147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45959.784035648147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45959.784035648147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45959.784035648147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45959.784035648147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45959.784035648147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45959.784035648147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45959.784035648147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45959.784035648147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45959.784035648147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45959.784035648147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45959.784035648147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45959.784035648147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45959.784035648147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45959.784035648147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45959.784035648147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45959.784035648147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45959.784035648147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45959.784035648147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45959.784035648147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45959.784035648147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45959.784035648147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45959.784035648147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45959.784035648147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45959.784035648147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45959.784035648147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45959.784035648147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45959.784035648147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45959.784035648147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45959.784035648147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45959.784035648147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45959.784035648147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45959.784035648147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45959.784035648147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45959.784035648147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45959.784035648147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45959.784035648147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45959.784035648147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45959.784035648147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45959.784035648147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45959.784035648147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45959.784035648147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45959.784035648147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45959.784035648147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45959.784035648147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45959.784035648147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45959.784035648147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45959.784035648147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45959.784035648147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45959.784035648147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45959.784035648147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45959.784035648147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45959.784035648147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45959.784035648147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45959.784035648147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45959.784035648147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45959.784035648147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45959.784035648147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45959.784035648147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45959.784035648147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45959.784035648147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45959.784035648147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45959.784035648147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45959.784035648147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45959.784035648147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45959.784035648147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45959.784035648147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45959.784035648147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45959.784035648147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45959.784035648147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45959.784035648147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45959.784035648147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45959.784035648147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45959.784035648147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45959.784035648147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45959.784035648147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45959.784035648147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45959.784035648147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45959.784035648147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45959.784035648147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45959.784035648147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45959.784035648147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45959.784035648147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45959.784035648147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45959.784035648147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45959.784035648147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45959.784035648147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45959.784035648147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45959.784035648147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45959.784035648147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45959.784035648147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45959.784035648147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45959.784035648147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45959.784035648147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45959.784035648147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45959.784035648147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45959.784035648147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45959.784035648147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45959.784035648147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45959.784035648147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45959.784035648147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45959.784035648147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45959.784035648147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45959.784035648147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45959.784035648147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45959.784035648147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45959.784035648147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45959.784035648147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45959.784035648147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45959.784035648147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45959.784035648147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45959.784035648147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45959.784035648147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45959.784035648147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45959.784035648147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45959.784035648147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45959.784035648147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45959.784035648147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45959.784035648147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45959.784035648147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45959.784035648147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45959.784035648147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45959.784035648147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45959.784035648147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45959.784035648147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45959.784035648147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45959.784035648147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45959.784035648147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45959.784035648147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45959.784035648147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45959.784035648147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45959.784035648147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45959.784035648147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45959.784035648147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45959.784035648147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45959.784035648147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45959.784035648147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45959.784035648147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45959.784035648147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45959.784035648147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45959.784035648147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45959.784035648147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45959.784035648147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45959.784035648147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45959.784035648147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45959.784035648147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45959.784035648147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45959.784035648147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45959.784035648147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45959.784035648147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45959.784035648147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45959.784035648147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45959.784035648147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45959.784035648147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45959.784035648147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45959.784035648147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45959.784035648147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45959.784035648147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45959.784035648147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45959.784035648147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45959.784035648147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45959.784035648147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45959.784035648147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45959.784035648147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45959.784035648147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45959.784035648147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45959.784035648147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45959.784035648147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45959.784035648147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45959.784035648147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45959.784035648147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45959.784035648147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45959.784035648147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45959.784035648147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45959.784035648147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45959.784035648147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45959.784035648147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45959.784035648147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45959.784035648147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45959.784035648147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45959.784035648147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45959.784035648147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45959.784035648147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45959.784035648147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45959.784035648147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45959.784035648147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45959.784035648147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45959.784035648147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45959.784035648147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45959.784035648147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45959.784035648147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45959.784035648147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45959.784035648147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45959.784035648147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45959.784035648147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45959.784035648147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45959.784035648147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45959.784035648147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45959.784035648147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45959.784035648147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45959.784035648147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45959.784035648147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45959.784035648147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45959.784035648147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45959.784035648147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45959.784035648147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45959.784035648147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45959.784035648147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45959.784035648147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45959.784035648147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45959.784035648147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45959.784035648147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45959.784035648147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45959.784035648147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45959.784035648147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45959.784035648147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45959.784035648147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45959.784035648147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45959.784035648147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45959.784035648147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45959.784035648147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45959.784035648147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45959.784035648147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45959.784035648147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45959.784035648147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45959.784035648147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45959.784035648147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45959.784035648147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45959.784035648147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45959.784035648147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45959.784035648147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45959.784035648147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45959.784035648147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45959.784035648147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45959.784035648147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45959.784035648147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45959.784035648147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45959.784035648147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45959.784035648147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45959.784035648147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45959.784035648147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45959.784035648147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45959.784035648147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45959.784035648147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45959.784035648147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45959.784035648147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45959.784035648147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45959.784035648147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45959.784035648147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45959.784035648147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45959.784035648147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45959.784035648147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45959.784035648147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45959.784035648147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45959.784035648147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45959.784035648147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45959.784035648147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45959.784035648147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45959.784035648147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45959.784035648147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45959.784035648147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45959.784035648147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45959.784035648147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45959.784035648147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45959.784035648147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45959.784035648147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45959.784035648147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45959.784035648147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45959.784035648147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45959.784035648147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45959.784035648147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45959.784035648147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45959.784035648147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45959.784035648147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45959.784035648147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45959.784035648147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45959.784035648147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45959.784035648147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45959.784035648147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45959.784035648147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45959.784035648147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45959.784035648147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45959.784035648147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45959.784035648147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45959.784035648147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45959.784035648147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45959.784035648147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45959.784035648147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45959.784035648147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45959.784035648147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45959.784035648147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45959.784035648147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45959.784035648147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45959.784035648147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45959.784035648147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45959.784035648147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45959.784035648147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45959.784035648147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45959.784035648147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45959.784035648147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45959.784035648147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45959.784035648147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45959.784035648147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45959.784035648147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45959.784035648147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45959.784035648147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45959.784035648147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45959.784035648147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45959.784035648147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45959.784035648147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45959.784035648147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45959.784035648147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45959.784035648147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45959.784035648147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45959.784035648147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45959.784035648147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45959.784035648147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45959.784035648147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45959.784035648147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45959.784035648147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45959.784035648147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45959.784035648147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45959.784035648147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45959.784035648147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45959.784035648147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45959.784035648147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45959.784035648147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45959.784035648147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45959.784035648147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45959.784035648147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45959.784035648147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45959.784035648147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45959.784035648147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45959.784035648147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45959.784035648147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45959.784035648147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45959.784035648147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45959.784035648147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45959.784035648147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45959.784035648147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45959.784035648147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45959.784035648147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45959.784035648147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45959.784035648147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45959.784035648147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45959.784035648147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45959.784035648147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45959.784035648147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45959.784035648147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45959.784035648147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45959.784035648147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45959.784035648147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45959.784035648147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45959.784035648147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45959.784035648147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45959.784035648147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45959.784035648147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45959.784035648147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45959.784035648147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45959.784035648147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45959.784035648147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45959.784035648147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45959.784035648147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45959.784035648147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45959.784035648147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45959.784035648147</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256.30331805555033</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39116</v>
      </c>
      <c r="E3" s="98" t="s">
        <v>39021</v>
      </c>
      <c r="F3" s="123">
        <v>45959.732627314814</v>
      </c>
      <c r="G3" s="124">
        <f ca="1">IFERROR(NOW()-F3,"")</f>
        <v>5.1408333332801703E-2</v>
      </c>
      <c r="H3" s="123">
        <v>45959.678969907407</v>
      </c>
      <c r="I3" s="119" t="str">
        <f>IFERROR(VLOOKUP(D3,DB!A:F,6,0),"")</f>
        <v>SCECO</v>
      </c>
      <c r="J3" s="119" t="str">
        <f>IFERROR(VLOOKUP(D3,DB!A:G,7,0),"")</f>
        <v>Dead</v>
      </c>
      <c r="K3" s="125" t="s">
        <v>39117</v>
      </c>
      <c r="L3" s="121" t="str">
        <f>IFERROR(VLOOKUP(D3,DB!A:I,9,0),"")</f>
        <v>Latis</v>
      </c>
    </row>
    <row r="4" spans="1:16" ht="15" customHeight="1">
      <c r="A4" s="119"/>
      <c r="B4" s="119" t="str">
        <f>IFERROR(VLOOKUP(D4,DB!A:K,11,0),"")</f>
        <v/>
      </c>
      <c r="C4" s="120"/>
      <c r="D4" s="121"/>
      <c r="E4" s="98"/>
      <c r="F4" s="123"/>
      <c r="G4" s="124">
        <f ca="1">IFERROR(NOW()-F4,"")</f>
        <v>45959.784035648147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45959.784035648147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45959.784035648147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45959.784035648147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45959.784035648147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45959.784035648147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45959.784035648147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45959.784035648147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45959.784035648147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45959.784035648147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45959.784035648147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45959.784035648147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45959.784035648147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45959.784035648147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45959.784035648147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45959.784035648147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45959.784035648147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45959.784035648147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45959.784035648147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45959.784035648147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45959.784035648147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45959.784035648147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45959.784035648147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45959.784035648147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45959.784035648147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45959.784035648147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45959.784035648147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45959.784035648147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45959.784035648147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45959.784035648147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45959.784035648147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45959.784035648147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45959.784035648147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45959.784035648147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45959.784035648147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45959.784035648147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45959.784035648147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45959.784035648147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45959.784035648147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45959.784035648147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45959.784035648147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45959.784035648147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45959.784035648147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45959.784035648147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45959.784035648147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45959.784035648147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45959.784035648147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45959.784035648147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45959.784035648147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45959.784035648147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45959.784035648147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45959.784035648147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45959.784035648147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45959.784035648147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45959.784035648147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45959.784035648147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45959.784035648147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45959.784035648147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45959.784035648147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45959.784035648147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45959.784035648147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45959.784035648147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45959.784035648147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45959.784035648147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45959.784035648147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45959.784035648147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45959.784035648147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45959.784035648147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45959.784035648147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45959.784035648147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45959.784035648147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45959.784035648147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45959.784035648147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45959.784035648147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45959.784035648147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45959.784035648147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45959.784035648147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45959.784035648147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45959.784035648147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45959.784035648147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45959.784035648147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45959.784035648147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45959.784035648147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45959.784035648147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45959.784035648147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45959.784035648147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45959.784035648147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45959.784035648147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45959.784035648147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45959.784035648147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45959.784035648147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45959.784035648147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45959.784035648147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45959.784035648147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45959.784035648147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45959.784035648147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45959.784035648147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45959.784035648147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45959.784035648147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45959.784035648147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45959.784035648147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45959.784035648147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45959.784035648147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45959.784035648147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45959.784035648147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45959.784035648147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45959.784035648147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45959.784035648147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45959.784035648147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45959.784035648147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45959.784035648147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45959.784035648147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45959.784035648147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45959.784035648147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45959.784035648147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45959.784035648147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45959.784035648147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45959.784035648147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45959.784035648147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45959.784035648147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45959.784035648147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45959.784035648147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45959.784035648147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45959.784035648147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45959.784035648147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45959.784035648147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45959.784035648147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45959.784035648147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45959.784035648147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45959.784035648147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45959.784035648147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45959.784035648147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45959.784035648147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45959.784035648147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45959.784035648147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45959.784035648147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45959.784035648147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45959.784035648147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45959.784035648147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45959.784035648147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45959.784035648147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45959.784035648147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45959.784035648147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45959.784035648147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45959.784035648147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45959.784035648147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45959.784035648147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45959.784035648147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45959.784035648147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45959.784035648147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45959.784035648147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45959.784035648147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45959.784035648147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45959.784035648147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45959.784035648147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45959.784035648147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45959.784035648147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45959.784035648147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45959.784035648147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45959.784035648147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45959.784035648147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45959.784035648147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45959.784035648147</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45959.784035648147</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A7" sqref="A7:X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67.951975462958217</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33.595158333329891</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11.122924537034123</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39104</v>
      </c>
      <c r="F5" s="153">
        <v>45959.68372685185</v>
      </c>
      <c r="G5" s="154">
        <f ca="1">IFERROR(NOW()-F5,"")</f>
        <v>0.10030879629630363</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38159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15">
      <c r="A8" s="152"/>
      <c r="B8" s="152" t="str">
        <f>IFERROR(VLOOKUP(D8,DB!A:K,11,0),"")</f>
        <v/>
      </c>
      <c r="C8" s="152"/>
      <c r="D8"/>
      <c r="E8" s="152"/>
      <c r="F8" s="153"/>
      <c r="G8" s="154">
        <f ca="1">IFERROR(NOW()-F8,"")</f>
        <v>45959.784035648147</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45959.784035648147</v>
      </c>
      <c r="H9" s="153"/>
      <c r="I9" s="152" t="str">
        <f>IFERROR(VLOOKUP(D9,DB!A:F,6,0),"")</f>
        <v/>
      </c>
      <c r="J9" s="152" t="str">
        <f>IFERROR(VLOOKUP(D9,DB!A:G,7,0),"")</f>
        <v/>
      </c>
      <c r="K9" s="152"/>
      <c r="L9" s="152" t="str">
        <f>IFERROR(VLOOKUP(D9,DB!A:I,9,0),"")</f>
        <v/>
      </c>
    </row>
    <row r="10" spans="1:13" ht="15.75">
      <c r="A10" s="152"/>
      <c r="B10" s="152" t="str">
        <f>IFERROR(VLOOKUP(D10,DB!A:K,11,0),"")</f>
        <v/>
      </c>
      <c r="C10" s="152"/>
      <c r="D10" s="169"/>
      <c r="E10" s="152"/>
      <c r="F10" s="153"/>
      <c r="G10" s="154">
        <f ca="1">IFERROR(NOW()-F10,"")</f>
        <v>45959.784035648147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45959.784035648147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45959.784035648147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45959.784035648147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45959.784035648147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45959.784035648147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45959.784035648147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45959.784035648147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45959.784035648147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45959.784035648147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45959.784035648147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45959.784035648147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45959.784035648147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45959.784035648147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45959.784035648147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45959.784035648147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45959.784035648147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45959.784035648147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45959.784035648147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45959.784035648147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45959.784035648147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45959.784035648147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45959.784035648147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45959.784035648147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45959.784035648147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45959.784035648147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45959.784035648147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45959.784035648147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45959.784035648147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45959.784035648147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45959.784035648147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45959.784035648147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45959.784035648147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45959.784035648147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45959.784035648147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45959.784035648147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45959.784035648147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45959.784035648147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45959.784035648147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45959.784035648147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45959.784035648147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45959.784035648147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45959.784035648147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45959.784035648147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45959.784035648147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45959.784035648147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45959.784035648147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45959.784035648147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45959.784035648147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45959.784035648147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45959.784035648147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45959.784035648147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45959.784035648147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45959.784035648147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45959.784035648147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45959.784035648147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45959.784035648147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45959.784035648147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45959.784035648147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45959.784035648147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45959.784035648147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45959.784035648147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45959.784035648147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45959.784035648147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45959.784035648147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45959.784035648147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45959.784035648147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45959.784035648147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45959.784035648147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45959.784035648147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45959.784035648147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45959.784035648147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45959.784035648147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45959.784035648147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45959.784035648147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45959.784035648147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45959.784035648147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45959.784035648147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45959.784035648147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45959.784035648147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45959.784035648147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45959.784035648147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45959.784035648147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45959.784035648147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45959.784035648147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45959.784035648147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45959.784035648147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45959.784035648147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45959.784035648147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45959.784035648147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45959.784035648147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45959.784035648147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45959.784035648147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45959.784035648147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45959.784035648147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45959.784035648147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45959.784035648147</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45959.784035648147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45959.784035648147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45959.784035648147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45959.784035648147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45959.784035648147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45959.784035648147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45959.784035648147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45959.784035648147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45959.784035648147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45959.784035648147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45959.784035648147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45959.784035648147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45959.784035648147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45959.784035648147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45959.784035648147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45959.784035648147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45959.784035648147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45959.784035648147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45959.784035648147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45959.784035648147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45959.784035648147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45959.784035648147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45959.784035648147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45959.784035648147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45959.784035648147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45959.784035648147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45959.784035648147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45959.784035648147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45959.784035648147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45959.784035648147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45959.784035648147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45959.784035648147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45959.784035648147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45959.784035648147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45959.784035648147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45959.784035648147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45959.784035648147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45959.784035648147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45959.784035648147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45959.784035648147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45959.784035648147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45959.784035648147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45959.784035648147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45959.784035648147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45959.784035648147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45959.784035648147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45959.784035648147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45959.784035648147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45959.784035648147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45959.784035648147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45959.784035648147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45959.784035648147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45959.784035648147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45959.784035648147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45959.784035648147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45959.784035648147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45959.784035648147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45959.784035648147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45959.784035648147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45959.784035648147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45959.784035648147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45959.784035648147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45959.784035648147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45959.784035648147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45959.784035648147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45959.784035648147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45959.784035648147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45959.784035648147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45959.784035648147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45959.784035648147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45959.784035648147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45959.784035648147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45959.784035648147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45959.784035648147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45959.784035648147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45959.784035648147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45959.784035648147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45959.784035648147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45959.784035648147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45959.784035648147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45959.784035648147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45959.784035648147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45959.784035648147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45959.784035648147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45959.784035648147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45959.784035648147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45959.784035648147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45959.784035648147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45959.784035648147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45959.784035648147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45959.784035648147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45959.784035648147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45959.784035648147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45959.784035648147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45959.784035648147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45959.784035648147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45959.784035648147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45959.784035648147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45959.784035648147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45959.784035648147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45959.784035648147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45959.784035648147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45959.784035648147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45959.784035648147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45959.784035648147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45959.784035648147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45959.784035648147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45959.784035648147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45959.784035648147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45959.784035648147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45959.784035648147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45959.784035648147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45959.784035648147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45959.784035648147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45959.784035648147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45959.784035648147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45959.784035648147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45959.784035648147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45959.784035648147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45959.784035648147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45959.784035648147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45959.784035648147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45959.784035648147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45959.784035648147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45959.784035648147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45959.784035648147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45959.784035648147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45959.784035648147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45959.784035648147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45959.784035648147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45959.784035648147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45959.784035648147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45959.784035648147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45959.784035648147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45959.784035648147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45959.784035648147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45959.784035648147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45959.784035648147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45959.784035648147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45959.784035648147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45959.784035648147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45959.784035648147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45959.784035648147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45959.784035648147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45959.784035648147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45959.784035648147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45959.784035648147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45959.784035648147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45959.784035648147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45959.784035648147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45959.784035648147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45959.784035648147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45959.784035648147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45959.784035648147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45959.784035648147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45959.784035648147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45959.784035648147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45959.784035648147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45959.784035648147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45959.784035648147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45959.784035648147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45959.784035648147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45959.784035648147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45959.784035648147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45959.784035648147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45959.784035648147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45959.784035648147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45959.784035648147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45959.784035648147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45959.784035648147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45959.784035648147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45959.784035648147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45959.784035648147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45959.784035648147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45959.784035648147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45959.784035648147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45959.784035648147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45959.784035648147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45959.784035648147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45959.784035648147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45959.784035648147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45959.784035648147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45959.784035648147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45959.784035648147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45959.784035648147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45959.784035648147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45959.784035648147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45959.784035648147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45959.784035648147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45959.784035648147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45959.784035648147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45959.784035648147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45959.784035648147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45959.784035648147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45959.784035648147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45959.784035648147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45959.784035648147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45959.784035648147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45959.784035648147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45959.784035648147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45959.784035648147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45959.784035648147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45959.784035648147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45959.784035648147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45959.784035648147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45959.784035648147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45959.784035648147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45959.784035648147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45959.784035648147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45959.784035648147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45959.784035648147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45959.784035648147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45959.784035648147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45959.784035648147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45959.784035648147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45959.784035648147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45959.784035648147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45959.784035648147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45959.784035648147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45959.784035648147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45959.784035648147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45959.784035648147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45959.784035648147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45959.784035648147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45959.784035648147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45959.784035648147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45959.784035648147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45959.784035648147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45959.784035648147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45959.784035648147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45959.784035648147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45959.784035648147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45959.784035648147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45959.784035648147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45959.784035648147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45959.784035648147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45959.784035648147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45959.784035648147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45959.784035648147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45959.784035648147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45959.784035648147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45959.784035648147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45959.784035648147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45959.784035648147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45959.784035648147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45959.784035648147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45959.784035648147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45959.784035648147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45959.784035648147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45959.784035648147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45959.784035648147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45959.784035648147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45959.784035648147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45959.784035648147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45959.784035648147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45959.784035648147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45959.784035648147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45959.784035648147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45959.784035648147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45959.784035648147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45959.784035648147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45959.784035648147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45959.784035648147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45959.784035648147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45959.784035648147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45959.784035648147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45959.784035648147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45959.784035648147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45959.784035648147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45959.784035648147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45959.784035648147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45959.784035648147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45959.784035648147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45959.784035648147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45959.784035648147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45959.784035648147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45959.784035648147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45959.784035648147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45959.784035648147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45959.784035648147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45959.784035648147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45959.784035648147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45959.784035648147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45959.784035648147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45959.784035648147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45959.784035648147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45959.784035648147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45959.784035648147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45959.784035648147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45959.784035648147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45959.784035648147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45959.784035648147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45959.784035648147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45959.784035648147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45959.784035648147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45959.784035648147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45959.784035648147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45959.784035648147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45959.784035648147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45959.784035648147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45959.784035648147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45959.784035648147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45959.784035648147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45959.784035648147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45959.784035648147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45959.784035648147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45959.784035648147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45959.784035648147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45959.784035648147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45959.784035648147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45959.784035648147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45959.784035648147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45959.784035648147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45959.784035648147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45959.784035648147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45959.784035648147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45959.784035648147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45959.784035648147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45959.784035648147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45959.784035648147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45959.784035648147</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299"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29900</v>
      </c>
      <c r="E2" s="106" t="s">
        <v>39021</v>
      </c>
      <c r="F2" s="107"/>
      <c r="G2" s="77">
        <f ca="1">IFERROR(NOW()-F2,"-")</f>
        <v>45959.784035648147</v>
      </c>
      <c r="H2" s="107"/>
      <c r="I2" s="103" t="str">
        <f>IFERROR(VLOOKUP(D2,DB!A:F,6,0),"")</f>
        <v>Generator-SG</v>
      </c>
      <c r="J2" s="102" t="str">
        <f>IFERROR(VLOOKUP(D2,DB!A:G,7,0),"")</f>
        <v>Dead+No BB Design</v>
      </c>
      <c r="K2" s="108" t="s">
        <v>39128</v>
      </c>
      <c r="L2" s="109" t="str">
        <f>IFERROR(VLOOKUP(D2,DB!A:I,9,0),"")</f>
        <v>Latis</v>
      </c>
    </row>
    <row r="3" spans="1:16383" ht="31.5" customHeight="1">
      <c r="A3" s="104"/>
      <c r="B3" s="103" t="str">
        <f>IFERROR(VLOOKUP(D3,DB!A:K,11,0),"")</f>
        <v>R6</v>
      </c>
      <c r="C3" s="105"/>
      <c r="D3" s="103" t="s">
        <v>34620</v>
      </c>
      <c r="E3" s="106" t="s">
        <v>39021</v>
      </c>
      <c r="F3" s="107"/>
      <c r="G3" s="77">
        <f ca="1">IFERROR(NOW()-F3,"-")</f>
        <v>45959.784035648147</v>
      </c>
      <c r="H3" s="107"/>
      <c r="I3" s="103" t="str">
        <f>IFERROR(VLOOKUP(D3,DB!A:F,6,0),"")</f>
        <v>SCECO</v>
      </c>
      <c r="J3" s="102" t="str">
        <f>IFERROR(VLOOKUP(D3,DB!A:G,7,0),"")</f>
        <v>Good</v>
      </c>
      <c r="K3" s="108" t="s">
        <v>39129</v>
      </c>
      <c r="L3" s="109" t="str">
        <f>IFERROR(VLOOKUP(D3,DB!A:I,9,0),"")</f>
        <v>Latis</v>
      </c>
    </row>
    <row r="4" spans="1:16383" ht="31.5" customHeight="1">
      <c r="A4" s="104" t="s">
        <v>39130</v>
      </c>
      <c r="B4" s="103" t="str">
        <f>IFERROR(VLOOKUP(D4,DB!A:K,11,0),"")</f>
        <v>R6</v>
      </c>
      <c r="C4" s="105"/>
      <c r="D4" s="103" t="s">
        <v>39006</v>
      </c>
      <c r="E4" s="106" t="s">
        <v>39021</v>
      </c>
      <c r="F4" s="107">
        <v>45959.716307870367</v>
      </c>
      <c r="G4" s="77">
        <f ca="1">IFERROR(NOW()-F4,"-")</f>
        <v>6.7727777779509779E-2</v>
      </c>
      <c r="H4" s="107">
        <v>45959.541747685187</v>
      </c>
      <c r="I4" s="103" t="str">
        <f>IFERROR(VLOOKUP(D4,DB!A:F,6,0),"")</f>
        <v>SCECO-Rental-Genset</v>
      </c>
      <c r="J4" s="102" t="str">
        <f>IFERROR(VLOOKUP(D4,DB!A:G,7,0),"")</f>
        <v>In progress</v>
      </c>
      <c r="K4" s="108"/>
      <c r="L4" s="109" t="str">
        <f>IFERROR(VLOOKUP(D4,DB!A:I,9,0),"")</f>
        <v>Latis</v>
      </c>
    </row>
    <row r="5" spans="1:16383" ht="31.5" customHeight="1">
      <c r="A5" s="104"/>
      <c r="B5" s="103" t="str">
        <f>IFERROR(VLOOKUP(D5,DB!A:K,11,0),"")</f>
        <v/>
      </c>
      <c r="C5" s="105"/>
      <c r="D5" s="171"/>
      <c r="E5" s="106"/>
      <c r="F5" s="107"/>
      <c r="G5" s="77">
        <f ca="1">IFERROR(NOW()-F5,"-")</f>
        <v>45959.784035648147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45959.784035648147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45959.784035648147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45959.784035648147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45959.784035648147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45959.784035648147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45959.784035648147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45959.784035648147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45959.784035648147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45959.784035648147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45959.784035648147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45959.784035648147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45959.784035648147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45959.784035648147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45959.784035648147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45959.784035648147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45959.784035648147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45959.784035648147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45959.784035648147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45959.784035648147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45959.784035648147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45959.784035648147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45959.784035648147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45959.784035648147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45959.784035648147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45959.784035648147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45959.784035648147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45959.784035648147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45959.784035648147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45959.784035648147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45959.784035648147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45959.784035648147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45959.784035648147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45959.784035648147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45959.784035648147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45959.784035648147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45959.784035648147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45959.784035648147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45959.784035648147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45959.784035648147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45959.784035648147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45959.784035648147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45959.784035648147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45959.784035648147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45959.784035648147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45959.784035648147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45959.784035648147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45959.784035648147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45959.784035648147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45959.784035648147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45959.784035648147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45959.784035648147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45959.784035648147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45959.784035648147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45959.784035648147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45959.784035648147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45959.784035648147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45959.784035648147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45959.784035648147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45959.784035648147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45959.784035648147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45959.784035648147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45959.784035648147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45959.784035648147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45959.784035648147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45959.784035648147</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2025-10-29T15:51:03Z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